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1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3" i="1" l="1"/>
  <c r="C12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 s="1"/>
  <c r="O9" i="1"/>
  <c r="N9" i="1"/>
  <c r="M9" i="1"/>
  <c r="L9" i="1"/>
  <c r="K9" i="1"/>
  <c r="J9" i="1"/>
  <c r="I9" i="1"/>
  <c r="H9" i="1"/>
  <c r="G9" i="1"/>
  <c r="F9" i="1"/>
  <c r="E9" i="1"/>
  <c r="D9" i="1"/>
  <c r="C9" i="1" s="1"/>
  <c r="O8" i="1"/>
  <c r="N8" i="1"/>
  <c r="M8" i="1"/>
  <c r="L8" i="1"/>
  <c r="K8" i="1"/>
  <c r="J8" i="1"/>
  <c r="I8" i="1"/>
  <c r="H8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<sst xmlns="http://schemas.openxmlformats.org/spreadsheetml/2006/main" count="18" uniqueCount="18">
  <si>
    <t>CUADRO 12.2.12 VÍCTIMAS EN ACCIDENTES DE TRÁNSITO PROTAGONIZADOS POR MOTOCICLISTAS REGISTRADOS POR MES SEGÚN AÑO.</t>
  </si>
  <si>
    <t>PERIODO 2012-2017</t>
  </si>
  <si>
    <t xml:space="preserve">AÑO </t>
  </si>
  <si>
    <t>TOTAL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</si>
  <si>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</si>
  <si>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</si>
  <si>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</si>
  <si>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</si>
  <si>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</si>
  <si>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</si>
  <si>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</si>
  <si>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</si>
  <si>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</si>
  <si>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</si>
  <si>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</si>
  <si>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</si>
  <si>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</si>
  <si>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FUENTE: Patrulla Caminera. Ministerio de Obras Públicas y 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</si>
</sst>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#,##0\ ;&quot; (&quot;#,##0\);&quot; - &quot;;@\ "/>
    <numFmt numFmtId="175" formatCode="_(* #,##0_);_(* \(#,##0\);_(* \-_);_(@_)"/>
    <numFmt numFmtId="176" formatCode="#,##0.00&quot;       &quot;;\-#,##0.00&quot;       &quot;;&quot; -&quot;#&quot;       &quot;;@\ "/>
    <numFmt numFmtId="177" formatCode="_-* #,##0.00\ _€_-;\-* #,##0.00\ _€_-;_-* &quot;-&quot;??\ _€_-;_-@_-"/>
    <numFmt numFmtId="178" formatCode="_-* #,##0.00\ _p_t_a_-;\-* #,##0.00\ _p_t_a_-;_-* \-??\ _p_t_a_-;_-@_-"/>
    <numFmt numFmtId="179" formatCode="_ * #,##0.00_ ;_ * \-#,##0.00_ ;_ * &quot;-&quot;??_ ;_ @_ "/>
    <numFmt numFmtId="180" formatCode="&quot;$&quot;#,##0.00;\-&quot;$&quot;#,##0.00"/>
    <numFmt numFmtId="181" formatCode="#,##0.00\ ;&quot; (&quot;#,##0.00\);&quot; -&quot;#\ ;@\ "/>
    <numFmt numFmtId="182" formatCode="_ * #,##0_ ;_ * \-#,##0_ ;_ * &quot;-&quot;??_ ;_ @_ "/>
    <numFmt numFmtId="183" formatCode="_(* #,##0.00_);_(* \(#,##0.00\);_(* \-??_);_(@_)"/>
    <numFmt numFmtId="184" formatCode="_-* #,##0.00_-;\-* #,##0.00_-;_-* &quot;-&quot;??_-;_-@_-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3" borderId="0" applyNumberFormat="0" applyBorder="0" applyAlignment="0" applyProtection="0"/>
    <xf numFmtId="164" fontId="20" fillId="33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4" borderId="0" applyNumberFormat="0" applyBorder="0" applyAlignment="0" applyProtection="0"/>
    <xf numFmtId="164" fontId="20" fillId="34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5" borderId="0" applyNumberFormat="0" applyBorder="0" applyAlignment="0" applyProtection="0"/>
    <xf numFmtId="164" fontId="20" fillId="35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7" borderId="0" applyNumberFormat="0" applyBorder="0" applyAlignment="0" applyProtection="0"/>
    <xf numFmtId="164" fontId="20" fillId="37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8" borderId="0" applyNumberFormat="0" applyBorder="0" applyAlignment="0" applyProtection="0"/>
    <xf numFmtId="164" fontId="20" fillId="38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0" borderId="0" applyNumberFormat="0" applyBorder="0" applyAlignment="0" applyProtection="0"/>
    <xf numFmtId="164" fontId="20" fillId="40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41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6" borderId="0" applyNumberFormat="0" applyBorder="0" applyAlignment="0" applyProtection="0"/>
    <xf numFmtId="164" fontId="20" fillId="36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39" borderId="0" applyNumberFormat="0" applyBorder="0" applyAlignment="0" applyProtection="0"/>
    <xf numFmtId="164" fontId="20" fillId="39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0" fillId="42" borderId="0" applyNumberFormat="0" applyBorder="0" applyAlignment="0" applyProtection="0"/>
    <xf numFmtId="164" fontId="20" fillId="42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164" fontId="17" fillId="12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3" borderId="0" applyNumberFormat="0" applyBorder="0" applyAlignment="0" applyProtection="0"/>
    <xf numFmtId="164" fontId="21" fillId="43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164" fontId="17" fillId="16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0" borderId="0" applyNumberFormat="0" applyBorder="0" applyAlignment="0" applyProtection="0"/>
    <xf numFmtId="164" fontId="21" fillId="40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164" fontId="17" fillId="20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1" borderId="0" applyNumberFormat="0" applyBorder="0" applyAlignment="0" applyProtection="0"/>
    <xf numFmtId="164" fontId="21" fillId="41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164" fontId="17" fillId="2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164" fontId="17" fillId="28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164" fontId="17" fillId="32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1" fillId="46" borderId="0" applyNumberFormat="0" applyBorder="0" applyAlignment="0" applyProtection="0"/>
    <xf numFmtId="164" fontId="21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164" fontId="6" fillId="2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4" fillId="35" borderId="0" applyNumberFormat="0" applyBorder="0" applyAlignment="0" applyProtection="0"/>
    <xf numFmtId="164" fontId="24" fillId="35" borderId="0" applyNumberFormat="0" applyBorder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164" fontId="11" fillId="6" borderId="4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5" fillId="47" borderId="12" applyNumberFormat="0" applyAlignment="0" applyProtection="0"/>
    <xf numFmtId="164" fontId="25" fillId="47" borderId="12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164" fontId="13" fillId="7" borderId="7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6" fillId="48" borderId="13" applyNumberFormat="0" applyAlignment="0" applyProtection="0"/>
    <xf numFmtId="164" fontId="26" fillId="48" borderId="13" applyNumberFormat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164" fontId="12" fillId="0" borderId="6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0" fontId="27" fillId="0" borderId="14" applyNumberFormat="0" applyFill="0" applyAlignment="0" applyProtection="0"/>
    <xf numFmtId="164" fontId="27" fillId="0" borderId="14" applyNumberFormat="0" applyFill="0" applyAlignment="0" applyProtection="0"/>
    <xf numFmtId="165" fontId="22" fillId="0" borderId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164" fontId="17" fillId="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49" borderId="0" applyNumberFormat="0" applyBorder="0" applyAlignment="0" applyProtection="0"/>
    <xf numFmtId="164" fontId="21" fillId="49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164" fontId="17" fillId="13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0" borderId="0" applyNumberFormat="0" applyBorder="0" applyAlignment="0" applyProtection="0"/>
    <xf numFmtId="164" fontId="21" fillId="50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164" fontId="17" fillId="17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51" borderId="0" applyNumberFormat="0" applyBorder="0" applyAlignment="0" applyProtection="0"/>
    <xf numFmtId="164" fontId="21" fillId="51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164" fontId="17" fillId="21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4" borderId="0" applyNumberFormat="0" applyBorder="0" applyAlignment="0" applyProtection="0"/>
    <xf numFmtId="164" fontId="21" fillId="44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164" fontId="17" fillId="2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45" borderId="0" applyNumberFormat="0" applyBorder="0" applyAlignment="0" applyProtection="0"/>
    <xf numFmtId="164" fontId="21" fillId="45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164" fontId="17" fillId="29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1" fillId="52" borderId="0" applyNumberFormat="0" applyBorder="0" applyAlignment="0" applyProtection="0"/>
    <xf numFmtId="164" fontId="21" fillId="52" borderId="0" applyNumberFormat="0" applyBorder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164" fontId="9" fillId="5" borderId="4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23" fillId="38" borderId="12" applyNumberFormat="0" applyAlignment="0" applyProtection="0"/>
    <xf numFmtId="164" fontId="23" fillId="38" borderId="12" applyNumberFormat="0" applyAlignment="0" applyProtection="0"/>
    <xf numFmtId="0" fontId="1" fillId="0" borderId="0" applyNumberFormat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ill="0" applyBorder="0" applyAlignment="0" applyProtection="0"/>
    <xf numFmtId="164" fontId="22" fillId="0" borderId="0" applyNumberFormat="0" applyFont="0" applyFill="0" applyBorder="0" applyAlignment="0" applyProtection="0"/>
    <xf numFmtId="167" fontId="22" fillId="0" borderId="0" applyFont="0" applyFill="0" applyBorder="0" applyAlignment="0" applyProtection="0"/>
    <xf numFmtId="168" fontId="22" fillId="0" borderId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ill="0" applyBorder="0" applyAlignment="0" applyProtection="0"/>
    <xf numFmtId="169" fontId="22" fillId="0" borderId="0" applyFill="0" applyBorder="0" applyAlignment="0" applyProtection="0"/>
    <xf numFmtId="170" fontId="22" fillId="0" borderId="0" applyFill="0" applyBorder="0" applyAlignment="0" applyProtection="0"/>
    <xf numFmtId="171" fontId="22" fillId="0" borderId="0" applyFont="0" applyFill="0" applyBorder="0" applyAlignment="0" applyProtection="0"/>
    <xf numFmtId="0" fontId="29" fillId="53" borderId="0" applyNumberFormat="0" applyFont="0" applyBorder="0" applyProtection="0"/>
    <xf numFmtId="172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0" fontId="3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164" fontId="7" fillId="3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0" fontId="35" fillId="34" borderId="0" applyNumberFormat="0" applyBorder="0" applyAlignment="0" applyProtection="0"/>
    <xf numFmtId="164" fontId="35" fillId="34" borderId="0" applyNumberFormat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22" fillId="0" borderId="0" applyFill="0" applyBorder="0" applyAlignment="0" applyProtection="0"/>
    <xf numFmtId="173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4" fontId="22" fillId="0" borderId="0" applyFill="0" applyBorder="0" applyAlignment="0" applyProtection="0"/>
    <xf numFmtId="41" fontId="18" fillId="0" borderId="0" applyFont="0" applyFill="0" applyBorder="0" applyAlignment="0" applyProtection="0"/>
    <xf numFmtId="174" fontId="22" fillId="0" borderId="0" applyFill="0" applyBorder="0" applyAlignment="0" applyProtection="0"/>
    <xf numFmtId="175" fontId="22" fillId="0" borderId="0" applyFill="0" applyBorder="0" applyAlignment="0" applyProtection="0"/>
    <xf numFmtId="174" fontId="22" fillId="0" borderId="0" applyFill="0" applyBorder="0" applyAlignment="0" applyProtection="0"/>
    <xf numFmtId="41" fontId="36" fillId="0" borderId="0" applyFont="0" applyFill="0" applyBorder="0" applyAlignment="0" applyProtection="0"/>
    <xf numFmtId="41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2" fillId="0" borderId="0" applyFill="0" applyBorder="0" applyAlignment="0" applyProtection="0"/>
    <xf numFmtId="173" fontId="22" fillId="0" borderId="0" applyFill="0" applyBorder="0" applyAlignment="0" applyProtection="0"/>
    <xf numFmtId="43" fontId="18" fillId="0" borderId="0" applyFont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22" fillId="0" borderId="0" applyFill="0" applyBorder="0" applyAlignment="0" applyProtection="0"/>
    <xf numFmtId="177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177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177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82" fontId="22" fillId="0" borderId="0" applyFont="0" applyFill="0" applyBorder="0" applyAlignment="0" applyProtection="0"/>
    <xf numFmtId="181" fontId="22" fillId="0" borderId="0" applyFill="0" applyBorder="0" applyAlignment="0" applyProtection="0"/>
    <xf numFmtId="43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2" fillId="0" borderId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2" fillId="0" borderId="0" applyFill="0" applyBorder="0" applyAlignment="0" applyProtection="0"/>
    <xf numFmtId="179" fontId="22" fillId="0" borderId="0" applyFont="0" applyFill="0" applyBorder="0" applyAlignment="0" applyProtection="0"/>
    <xf numFmtId="184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36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22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1" fontId="22" fillId="0" borderId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ill="0" applyBorder="0" applyAlignment="0" applyProtection="0"/>
    <xf numFmtId="179" fontId="22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76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177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43" fontId="1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179" fontId="22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76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22" fillId="0" borderId="0" applyFill="0" applyBorder="0" applyAlignment="0" applyProtection="0"/>
    <xf numFmtId="177" fontId="1" fillId="0" borderId="0" applyFont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83" fontId="22" fillId="0" borderId="0" applyFill="0" applyBorder="0" applyAlignment="0" applyProtection="0"/>
    <xf numFmtId="181" fontId="22" fillId="0" borderId="0" applyFill="0" applyBorder="0" applyAlignment="0" applyProtection="0"/>
    <xf numFmtId="176" fontId="22" fillId="0" borderId="0" applyFill="0" applyBorder="0" applyAlignment="0" applyProtection="0"/>
    <xf numFmtId="183" fontId="22" fillId="0" borderId="0" applyFill="0" applyBorder="0" applyAlignment="0" applyProtection="0"/>
    <xf numFmtId="177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79" fontId="22" fillId="0" borderId="0" applyFill="0" applyBorder="0" applyAlignment="0" applyProtection="0"/>
    <xf numFmtId="187" fontId="2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0" fontId="39" fillId="0" borderId="0" applyNumberFormat="0" applyBorder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0" borderId="0" applyNumberFormat="0" applyBorder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183" fontId="22" fillId="0" borderId="0" applyFill="0" applyBorder="0" applyAlignment="0" applyProtection="0"/>
    <xf numFmtId="40" fontId="37" fillId="0" borderId="0" applyFont="0" applyFill="0" applyBorder="0" applyAlignment="0" applyProtection="0"/>
    <xf numFmtId="177" fontId="1" fillId="0" borderId="0" applyFont="0" applyFill="0" applyBorder="0" applyAlignment="0" applyProtection="0"/>
    <xf numFmtId="186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164" fontId="8" fillId="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40" fillId="54" borderId="0" applyNumberFormat="0" applyBorder="0" applyAlignment="0" applyProtection="0"/>
    <xf numFmtId="164" fontId="40" fillId="54" borderId="0" applyNumberFormat="0" applyBorder="0" applyAlignment="0" applyProtection="0"/>
    <xf numFmtId="0" fontId="20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4" fontId="20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37" fontId="38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164" fontId="20" fillId="0" borderId="0"/>
    <xf numFmtId="0" fontId="1" fillId="0" borderId="0"/>
    <xf numFmtId="0" fontId="20" fillId="0" borderId="0"/>
    <xf numFmtId="37" fontId="38" fillId="0" borderId="0"/>
    <xf numFmtId="0" fontId="20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38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0" fontId="39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37" fontId="38" fillId="0" borderId="0"/>
    <xf numFmtId="0" fontId="22" fillId="0" borderId="0"/>
    <xf numFmtId="0" fontId="20" fillId="0" borderId="0"/>
    <xf numFmtId="37" fontId="38" fillId="0" borderId="0"/>
    <xf numFmtId="0" fontId="22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38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1" fontId="41" fillId="0" borderId="0"/>
    <xf numFmtId="37" fontId="38" fillId="0" borderId="0"/>
    <xf numFmtId="0" fontId="1" fillId="0" borderId="0"/>
    <xf numFmtId="191" fontId="41" fillId="0" borderId="0"/>
    <xf numFmtId="37" fontId="38" fillId="0" borderId="0"/>
    <xf numFmtId="192" fontId="41" fillId="0" borderId="0"/>
    <xf numFmtId="191" fontId="41" fillId="0" borderId="0"/>
    <xf numFmtId="37" fontId="38" fillId="0" borderId="0"/>
    <xf numFmtId="192" fontId="41" fillId="0" borderId="0"/>
    <xf numFmtId="191" fontId="41" fillId="0" borderId="0"/>
    <xf numFmtId="37" fontId="38" fillId="0" borderId="0"/>
    <xf numFmtId="192" fontId="41" fillId="0" borderId="0"/>
    <xf numFmtId="37" fontId="38" fillId="0" borderId="0"/>
    <xf numFmtId="192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0" fillId="0" borderId="0"/>
    <xf numFmtId="0" fontId="22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1" fontId="4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38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4" fontId="20" fillId="0" borderId="0"/>
    <xf numFmtId="0" fontId="18" fillId="0" borderId="0" applyNumberFormat="0" applyFill="0" applyBorder="0" applyAlignment="0" applyProtection="0"/>
    <xf numFmtId="191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191" fontId="4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92" fontId="41" fillId="0" borderId="0"/>
    <xf numFmtId="191" fontId="41" fillId="0" borderId="0"/>
    <xf numFmtId="37" fontId="38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37" fontId="38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4" fontId="20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164" fontId="20" fillId="0" borderId="0"/>
    <xf numFmtId="0" fontId="20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164" fontId="1" fillId="0" borderId="0"/>
    <xf numFmtId="0" fontId="22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164" fontId="1" fillId="0" borderId="0"/>
    <xf numFmtId="0" fontId="22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164" fontId="1" fillId="0" borderId="0"/>
    <xf numFmtId="0" fontId="22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164" fontId="1" fillId="0" borderId="0"/>
    <xf numFmtId="0" fontId="22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164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8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0" fontId="30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1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 applyNumberFormat="0" applyFill="0" applyBorder="0" applyAlignment="0" applyProtection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8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37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164" fontId="20" fillId="8" borderId="8" applyNumberFormat="0" applyFont="0" applyAlignment="0" applyProtection="0"/>
    <xf numFmtId="164" fontId="20" fillId="8" borderId="8" applyNumberFormat="0" applyFont="0" applyAlignment="0" applyProtection="0"/>
    <xf numFmtId="164" fontId="20" fillId="8" borderId="8" applyNumberFormat="0" applyFont="0" applyAlignment="0" applyProtection="0"/>
    <xf numFmtId="164" fontId="22" fillId="55" borderId="15" applyNumberFormat="0" applyFont="0" applyAlignment="0" applyProtection="0"/>
    <xf numFmtId="164" fontId="22" fillId="55" borderId="15" applyNumberFormat="0" applyFont="0" applyAlignment="0" applyProtection="0"/>
    <xf numFmtId="164" fontId="22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0" fontId="20" fillId="55" borderId="15" applyNumberFormat="0" applyFont="0" applyAlignment="0" applyProtection="0"/>
    <xf numFmtId="164" fontId="20" fillId="55" borderId="15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6" fillId="0" borderId="0"/>
    <xf numFmtId="0" fontId="46" fillId="0" borderId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164" fontId="10" fillId="6" borderId="5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47" fillId="47" borderId="16" applyNumberFormat="0" applyAlignment="0" applyProtection="0"/>
    <xf numFmtId="164" fontId="47" fillId="47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164" fontId="3" fillId="0" borderId="1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1" fillId="0" borderId="17" applyNumberFormat="0" applyFill="0" applyAlignment="0" applyProtection="0"/>
    <xf numFmtId="164" fontId="51" fillId="0" borderId="17" applyNumberFormat="0" applyFill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164" fontId="4" fillId="0" borderId="2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3" fillId="0" borderId="18" applyNumberFormat="0" applyFill="0" applyAlignment="0" applyProtection="0"/>
    <xf numFmtId="164" fontId="53" fillId="0" borderId="18" applyNumberFormat="0" applyFill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164" fontId="5" fillId="0" borderId="3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28" fillId="0" borderId="19" applyNumberFormat="0" applyFill="0" applyAlignment="0" applyProtection="0"/>
    <xf numFmtId="164" fontId="28" fillId="0" borderId="19" applyNumberFormat="0" applyFill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NumberFormat="0" applyFill="0" applyBorder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164" fontId="16" fillId="0" borderId="9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  <xf numFmtId="0" fontId="54" fillId="0" borderId="20" applyNumberFormat="0" applyFill="0" applyAlignment="0" applyProtection="0"/>
    <xf numFmtId="164" fontId="54" fillId="0" borderId="20" applyNumberFormat="0" applyFill="0" applyAlignment="0" applyProtection="0"/>
  </cellStyleXfs>
  <cellXfs count="1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0" xfId="0" quotePrefix="1" applyFont="1" applyFill="1" applyAlignment="1" applyProtection="1">
      <alignment horizontal="left" indent="7"/>
    </xf>
    <xf numFmtId="0" fontId="19" fillId="0" borderId="0" xfId="0" applyFont="1" applyFill="1" applyBorder="1"/>
    <xf numFmtId="0" fontId="18" fillId="0" borderId="10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right" indent="3"/>
    </xf>
    <xf numFmtId="0" fontId="18" fillId="0" borderId="0" xfId="0" applyFont="1" applyFill="1" applyAlignment="1">
      <alignment horizontal="right" indent="2"/>
    </xf>
    <xf numFmtId="0" fontId="18" fillId="0" borderId="11" xfId="0" applyFont="1" applyFill="1" applyBorder="1"/>
    <xf numFmtId="0" fontId="18" fillId="0" borderId="0" xfId="0" applyFont="1" applyFill="1" applyAlignment="1" applyProtection="1">
      <alignment horizontal="left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indent="4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GridLines="0" tabSelected="1" zoomScale="70" zoomScaleNormal="70" workbookViewId="0">
      <selection activeCell="Q9" sqref="Q9"/>
    </sheetView>
  </sheetViews>
  <sheetFormatPr baseColWidth="10" defaultRowHeight="15"/>
  <cols>
    <col min="1" max="1" width="3.7109375" style="2" customWidth="1"/>
    <col min="2" max="2" width="15" style="1" customWidth="1"/>
    <col min="3" max="3" width="12.140625" style="1" customWidth="1"/>
    <col min="4" max="15" width="8.7109375" style="1" customWidth="1"/>
    <col min="16" max="16384" width="11.42578125" style="1"/>
  </cols>
  <sheetData>
    <row r="2" spans="1:15">
      <c r="B2" s="3" t="s">
        <v>0</v>
      </c>
    </row>
    <row r="3" spans="1:15">
      <c r="B3" s="4" t="s">
        <v>1</v>
      </c>
    </row>
    <row r="4" spans="1:15" ht="5.0999999999999996" customHeight="1">
      <c r="A4" s="1"/>
    </row>
    <row r="5" spans="1:15" ht="15.95" customHeight="1">
      <c r="A5" s="5"/>
      <c r="B5" s="14" t="s">
        <v>2</v>
      </c>
      <c r="C5" s="11" t="s">
        <v>3</v>
      </c>
      <c r="D5" s="12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95" customHeight="1">
      <c r="A6" s="5"/>
      <c r="B6" s="15"/>
      <c r="C6" s="11"/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5.0999999999999996" customHeight="1">
      <c r="B7" s="13"/>
    </row>
    <row r="8" spans="1:15">
      <c r="B8" s="13">
        <v>2012</v>
      </c>
      <c r="C8" s="7">
        <f t="shared" ref="C8:C13" si="0">SUM(D8:O8)</f>
        <v>158</v>
      </c>
      <c r="D8" s="8">
        <f>8+1</f>
        <v>9</v>
      </c>
      <c r="E8" s="8">
        <f>13+7</f>
        <v>20</v>
      </c>
      <c r="F8" s="8">
        <f>8+2</f>
        <v>10</v>
      </c>
      <c r="G8" s="8">
        <f>6+10</f>
        <v>16</v>
      </c>
      <c r="H8" s="8">
        <f>14+5</f>
        <v>19</v>
      </c>
      <c r="I8" s="8">
        <f>12+2</f>
        <v>14</v>
      </c>
      <c r="J8" s="8">
        <f>20+2</f>
        <v>22</v>
      </c>
      <c r="K8" s="8">
        <f>11+1</f>
        <v>12</v>
      </c>
      <c r="L8" s="8">
        <f>14+4</f>
        <v>18</v>
      </c>
      <c r="M8" s="8">
        <f>6+3</f>
        <v>9</v>
      </c>
      <c r="N8" s="8">
        <f>3+0</f>
        <v>3</v>
      </c>
      <c r="O8" s="8">
        <f>5+1</f>
        <v>6</v>
      </c>
    </row>
    <row r="9" spans="1:15">
      <c r="B9" s="13">
        <v>2013</v>
      </c>
      <c r="C9" s="7">
        <f t="shared" si="0"/>
        <v>146</v>
      </c>
      <c r="D9" s="8">
        <f>16+4</f>
        <v>20</v>
      </c>
      <c r="E9" s="8">
        <f>4+3</f>
        <v>7</v>
      </c>
      <c r="F9" s="8">
        <f>10+2</f>
        <v>12</v>
      </c>
      <c r="G9" s="8">
        <f>12+4</f>
        <v>16</v>
      </c>
      <c r="H9" s="8">
        <f>5+2</f>
        <v>7</v>
      </c>
      <c r="I9" s="8">
        <f>8+4</f>
        <v>12</v>
      </c>
      <c r="J9" s="8">
        <f>7+2</f>
        <v>9</v>
      </c>
      <c r="K9" s="8">
        <f>10+2</f>
        <v>12</v>
      </c>
      <c r="L9" s="8">
        <f>4+3</f>
        <v>7</v>
      </c>
      <c r="M9" s="8">
        <f>8+2</f>
        <v>10</v>
      </c>
      <c r="N9" s="8">
        <f>11+3</f>
        <v>14</v>
      </c>
      <c r="O9" s="8">
        <f>16+4</f>
        <v>20</v>
      </c>
    </row>
    <row r="10" spans="1:15">
      <c r="B10" s="13">
        <v>2014</v>
      </c>
      <c r="C10" s="7">
        <f t="shared" si="0"/>
        <v>169</v>
      </c>
      <c r="D10" s="8">
        <f>11+5</f>
        <v>16</v>
      </c>
      <c r="E10" s="8">
        <f>14+4</f>
        <v>18</v>
      </c>
      <c r="F10" s="8">
        <f>10+3</f>
        <v>13</v>
      </c>
      <c r="G10" s="8">
        <f>9+1</f>
        <v>10</v>
      </c>
      <c r="H10" s="8">
        <f>11+3</f>
        <v>14</v>
      </c>
      <c r="I10" s="8">
        <f>22+5</f>
        <v>27</v>
      </c>
      <c r="J10" s="8">
        <f>12+4</f>
        <v>16</v>
      </c>
      <c r="K10" s="8">
        <f>13+3</f>
        <v>16</v>
      </c>
      <c r="L10" s="8">
        <f>9+1</f>
        <v>10</v>
      </c>
      <c r="M10" s="8">
        <f>9+4</f>
        <v>13</v>
      </c>
      <c r="N10" s="8">
        <f>4+2</f>
        <v>6</v>
      </c>
      <c r="O10" s="8">
        <f>9+1</f>
        <v>10</v>
      </c>
    </row>
    <row r="11" spans="1:15">
      <c r="B11" s="13">
        <v>2015</v>
      </c>
      <c r="C11" s="7">
        <f t="shared" si="0"/>
        <v>180</v>
      </c>
      <c r="D11" s="8">
        <v>14</v>
      </c>
      <c r="E11" s="8">
        <v>19</v>
      </c>
      <c r="F11" s="8">
        <v>20</v>
      </c>
      <c r="G11" s="8">
        <v>13</v>
      </c>
      <c r="H11" s="8">
        <v>13</v>
      </c>
      <c r="I11" s="8">
        <v>22</v>
      </c>
      <c r="J11" s="8">
        <v>9</v>
      </c>
      <c r="K11" s="8">
        <v>23</v>
      </c>
      <c r="L11" s="8">
        <v>15</v>
      </c>
      <c r="M11" s="8">
        <v>6</v>
      </c>
      <c r="N11" s="8">
        <v>12</v>
      </c>
      <c r="O11" s="8">
        <v>14</v>
      </c>
    </row>
    <row r="12" spans="1:15">
      <c r="B12" s="13">
        <v>2016</v>
      </c>
      <c r="C12" s="7">
        <f t="shared" si="0"/>
        <v>475</v>
      </c>
      <c r="D12" s="8">
        <v>13</v>
      </c>
      <c r="E12" s="8">
        <v>27</v>
      </c>
      <c r="F12" s="8">
        <v>29</v>
      </c>
      <c r="G12" s="8">
        <v>34</v>
      </c>
      <c r="H12" s="8">
        <v>43</v>
      </c>
      <c r="I12" s="8">
        <v>29</v>
      </c>
      <c r="J12" s="8">
        <v>47</v>
      </c>
      <c r="K12" s="8">
        <v>51</v>
      </c>
      <c r="L12" s="8">
        <v>64</v>
      </c>
      <c r="M12" s="8">
        <v>51</v>
      </c>
      <c r="N12" s="8">
        <v>39</v>
      </c>
      <c r="O12" s="8">
        <v>48</v>
      </c>
    </row>
    <row r="13" spans="1:15">
      <c r="B13" s="13">
        <v>2017</v>
      </c>
      <c r="C13" s="7">
        <f t="shared" si="0"/>
        <v>435</v>
      </c>
      <c r="D13" s="8">
        <v>31</v>
      </c>
      <c r="E13" s="8">
        <v>49</v>
      </c>
      <c r="F13" s="8">
        <v>18</v>
      </c>
      <c r="G13" s="8">
        <v>52</v>
      </c>
      <c r="H13" s="8">
        <v>25</v>
      </c>
      <c r="I13" s="8">
        <v>39</v>
      </c>
      <c r="J13" s="8">
        <v>53</v>
      </c>
      <c r="K13" s="8">
        <v>42</v>
      </c>
      <c r="L13" s="8">
        <v>35</v>
      </c>
      <c r="M13" s="8">
        <v>25</v>
      </c>
      <c r="N13" s="8">
        <v>30</v>
      </c>
      <c r="O13" s="8">
        <v>36</v>
      </c>
    </row>
    <row r="14" spans="1:15" ht="5.0999999999999996" customHeight="1" thickBo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5.0999999999999996" customHeight="1"/>
    <row r="16" spans="1:15">
      <c r="B16" s="10" t="s">
        <v>17</v>
      </c>
    </row>
  </sheetData>
  <mergeCells count="3">
    <mergeCell ref="B5:B6"/>
    <mergeCell ref="C5:C6"/>
    <mergeCell ref="D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12.2.12_A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2019-08-19T16:26:22Z</dcterms:created>
  <dcterms:modified xsi:type="dcterms:W3CDTF">2019-08-22T15:24:45Z</dcterms:modified>
</cp:coreProperties>
</file>