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1.3_A" sheetId="1" r:id="rId1"/>
    <sheet name="Gráf-11.1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'11.1.3_A'!$B$3:$K$7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3" i="2" l="1"/>
  <c r="H3" i="2" s="1"/>
  <c r="G3" i="2"/>
  <c r="D4" i="2"/>
  <c r="H4" i="2" s="1"/>
  <c r="G4" i="2"/>
  <c r="G6" i="2" s="1"/>
  <c r="B5" i="2"/>
  <c r="C5" i="2"/>
  <c r="C6" i="2" s="1"/>
  <c r="D5" i="2"/>
  <c r="H5" i="2" s="1"/>
  <c r="E5" i="2"/>
  <c r="F5" i="2"/>
  <c r="G5" i="2"/>
  <c r="B6" i="2"/>
  <c r="E6" i="2"/>
  <c r="F6" i="2"/>
  <c r="H6" i="2" l="1"/>
  <c r="D6" i="2"/>
</calcChain>
</file>

<file path=xl/sharedStrings.xml><?xml version="1.0" encoding="utf-8"?>
<sst xmlns="http://schemas.openxmlformats.org/spreadsheetml/2006/main" count="49" uniqueCount="46">
  <si>
    <t>FUENTE: Dirección Nacional del Registro de Automotores.</t>
  </si>
  <si>
    <t xml:space="preserve">                 - Varios: Jeep, tráiler.</t>
  </si>
  <si>
    <t xml:space="preserve">                 - Maquinarias: Aplanadoras, excavadoras, topadoras, moto niveladoras, compactadoras, monta cargas, tractores y maquinarias agrícolas.</t>
  </si>
  <si>
    <t xml:space="preserve">                 - Acoplados: Acoplados, semi remolques y carretas.</t>
  </si>
  <si>
    <t xml:space="preserve">                 - Ómnibus: Ómnibus y mini bus.</t>
  </si>
  <si>
    <t xml:space="preserve">                 - Camiones: Camiones, grúas y tracto camiones.</t>
  </si>
  <si>
    <t xml:space="preserve">                 - Camionetas: Camionetas y furgones.</t>
  </si>
  <si>
    <t>Referencia:</t>
  </si>
  <si>
    <t>No reportado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</si>
  <si>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</si>
  <si>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</si>
  <si>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</si>
  <si>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</si>
  <si>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</si>
  <si>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</si>
  <si>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</si>
  <si>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</si>
  <si>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</si>
  <si>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</si>
  <si>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</si>
  <si>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</si>
  <si>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</si>
  <si>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</si>
  <si>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</si>
  <si>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</si>
  <si>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</si>
  <si>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</si>
  <si>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</si>
  <si>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VARIOS</t>
  </si>
  <si>
    <t>MOTOS</t>
  </si>
  <si>
    <t>MAQUINARIAS</t>
  </si>
  <si>
    <t>ACOPLADOS</t>
  </si>
  <si>
    <t>ÓMNIBUS</t>
  </si>
  <si>
    <t>CAMIONES</t>
  </si>
  <si>
    <t>CAMIONETAS</t>
  </si>
  <si>
    <t>AUTOMÓVILES</t>
  </si>
  <si>
    <t>CLASE DE VEHÍCULO</t>
  </si>
  <si>
    <t>DEPARTAMENTO</t>
  </si>
  <si>
    <t>CUADRO 11.1.3. AUTOVEHÍCULOS REGISTRADOS POR CLASE DE VEHÍCULO, SEGÚN DEPARTAMENTO. AÑO 2018</t>
  </si>
  <si>
    <t>Resto del País</t>
  </si>
  <si>
    <t>Otros</t>
  </si>
  <si>
    <t>Motos</t>
  </si>
  <si>
    <t>Ómnibus</t>
  </si>
  <si>
    <t>Camiones y Acoplados</t>
  </si>
  <si>
    <t>Camionetas</t>
  </si>
  <si>
    <t>Automóviles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</si>
</sst>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8" tint="-0.24997711111789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mbria"/>
      <family val="1"/>
      <scheme val="maj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18" fillId="0" borderId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165" fontId="11" fillId="6" borderId="4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165" fontId="13" fillId="7" borderId="7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2" fillId="49" borderId="16" applyNumberFormat="0" applyAlignment="0" applyProtection="0"/>
    <xf numFmtId="165" fontId="32" fillId="49" borderId="16" applyNumberFormat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5" fontId="12" fillId="0" borderId="6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6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165" fontId="9" fillId="5" borderId="4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29" fillId="39" borderId="15" applyNumberFormat="0" applyAlignment="0" applyProtection="0"/>
    <xf numFmtId="165" fontId="29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5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9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0" fontId="27" fillId="56" borderId="18" applyNumberFormat="0" applyFont="0" applyAlignment="0" applyProtection="0"/>
    <xf numFmtId="165" fontId="27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165" fontId="10" fillId="6" borderId="5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3" fillId="0" borderId="1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165" fontId="4" fillId="0" borderId="2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5" fillId="0" borderId="3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16" fillId="0" borderId="9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</cellStyleXfs>
  <cellXfs count="68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37" fontId="19" fillId="0" borderId="0" xfId="1" applyNumberFormat="1" applyFont="1" applyFill="1" applyAlignment="1" applyProtection="1">
      <alignment horizontal="right"/>
    </xf>
    <xf numFmtId="37" fontId="19" fillId="0" borderId="0" xfId="1" applyNumberFormat="1" applyFont="1" applyFill="1" applyProtection="1"/>
    <xf numFmtId="0" fontId="21" fillId="0" borderId="0" xfId="1" applyFont="1" applyFill="1" applyBorder="1" applyAlignment="1">
      <alignment vertical="center"/>
    </xf>
    <xf numFmtId="0" fontId="19" fillId="0" borderId="0" xfId="1" applyFont="1" applyFill="1" applyAlignment="1" applyProtection="1">
      <alignment horizontal="left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Alignment="1" applyProtection="1">
      <alignment horizontal="left"/>
    </xf>
    <xf numFmtId="0" fontId="24" fillId="0" borderId="0" xfId="1" applyFont="1" applyFill="1" applyAlignment="1">
      <alignment horizontal="left"/>
    </xf>
    <xf numFmtId="0" fontId="24" fillId="0" borderId="0" xfId="1" quotePrefix="1" applyFont="1" applyFill="1" applyAlignment="1" applyProtection="1">
      <alignment horizontal="left"/>
    </xf>
    <xf numFmtId="3" fontId="19" fillId="0" borderId="10" xfId="1" applyNumberFormat="1" applyFont="1" applyFill="1" applyBorder="1" applyAlignment="1" applyProtection="1">
      <alignment horizontal="right"/>
    </xf>
    <xf numFmtId="0" fontId="19" fillId="0" borderId="10" xfId="1" applyFont="1" applyFill="1" applyBorder="1"/>
    <xf numFmtId="3" fontId="19" fillId="0" borderId="0" xfId="1" applyNumberFormat="1" applyFont="1" applyFill="1" applyAlignment="1" applyProtection="1">
      <alignment horizontal="right" indent="1"/>
    </xf>
    <xf numFmtId="3" fontId="19" fillId="0" borderId="0" xfId="1" applyNumberFormat="1" applyFont="1" applyFill="1" applyAlignment="1" applyProtection="1">
      <alignment horizontal="right" indent="3"/>
    </xf>
    <xf numFmtId="3" fontId="19" fillId="0" borderId="0" xfId="1" applyNumberFormat="1" applyFont="1" applyFill="1" applyAlignment="1" applyProtection="1">
      <alignment horizontal="right" indent="2"/>
    </xf>
    <xf numFmtId="3" fontId="19" fillId="0" borderId="0" xfId="1" applyNumberFormat="1" applyFont="1" applyFill="1" applyAlignment="1">
      <alignment horizontal="right" indent="3"/>
    </xf>
    <xf numFmtId="0" fontId="19" fillId="0" borderId="0" xfId="1" applyFont="1" applyFill="1" applyAlignment="1">
      <alignment horizontal="left" indent="7"/>
    </xf>
    <xf numFmtId="164" fontId="19" fillId="0" borderId="0" xfId="0" applyNumberFormat="1" applyFont="1" applyFill="1" applyAlignment="1">
      <alignment horizontal="right" indent="2"/>
    </xf>
    <xf numFmtId="0" fontId="19" fillId="0" borderId="0" xfId="1" applyFont="1" applyFill="1" applyAlignment="1" applyProtection="1">
      <alignment horizontal="left" indent="7"/>
    </xf>
    <xf numFmtId="0" fontId="19" fillId="0" borderId="0" xfId="1" quotePrefix="1" applyFont="1" applyFill="1" applyAlignment="1" applyProtection="1">
      <alignment horizontal="left" indent="7"/>
    </xf>
    <xf numFmtId="3" fontId="25" fillId="0" borderId="0" xfId="1" applyNumberFormat="1" applyFont="1" applyFill="1" applyAlignment="1" applyProtection="1">
      <alignment horizontal="right" indent="1"/>
    </xf>
    <xf numFmtId="3" fontId="25" fillId="0" borderId="0" xfId="1" applyNumberFormat="1" applyFont="1" applyFill="1" applyAlignment="1" applyProtection="1">
      <alignment horizontal="right" indent="3"/>
    </xf>
    <xf numFmtId="3" fontId="25" fillId="0" borderId="0" xfId="1" applyNumberFormat="1" applyFont="1" applyFill="1" applyAlignment="1" applyProtection="1">
      <alignment horizontal="right" indent="2"/>
    </xf>
    <xf numFmtId="3" fontId="25" fillId="33" borderId="0" xfId="1" applyNumberFormat="1" applyFont="1" applyFill="1" applyAlignment="1" applyProtection="1">
      <alignment horizontal="right" indent="1"/>
    </xf>
    <xf numFmtId="3" fontId="25" fillId="33" borderId="0" xfId="1" applyNumberFormat="1" applyFont="1" applyFill="1" applyAlignment="1" applyProtection="1">
      <alignment horizontal="right" indent="3"/>
    </xf>
    <xf numFmtId="3" fontId="25" fillId="33" borderId="0" xfId="1" applyNumberFormat="1" applyFont="1" applyFill="1" applyAlignment="1" applyProtection="1">
      <alignment horizontal="right" indent="2"/>
    </xf>
    <xf numFmtId="0" fontId="25" fillId="33" borderId="0" xfId="1" quotePrefix="1" applyFont="1" applyFill="1" applyAlignment="1" applyProtection="1">
      <alignment horizontal="left" indent="7"/>
    </xf>
    <xf numFmtId="0" fontId="19" fillId="0" borderId="0" xfId="0" applyFont="1" applyFill="1"/>
    <xf numFmtId="0" fontId="26" fillId="0" borderId="0" xfId="1" applyFont="1" applyFill="1" applyAlignment="1">
      <alignment horizontal="center"/>
    </xf>
    <xf numFmtId="0" fontId="19" fillId="0" borderId="0" xfId="1" quotePrefix="1" applyFont="1" applyFill="1" applyAlignment="1" applyProtection="1">
      <alignment horizontal="left"/>
    </xf>
    <xf numFmtId="0" fontId="19" fillId="0" borderId="0" xfId="1719" applyFont="1" applyFill="1"/>
    <xf numFmtId="14" fontId="19" fillId="0" borderId="0" xfId="1719" applyNumberFormat="1" applyFont="1" applyFill="1"/>
    <xf numFmtId="0" fontId="25" fillId="0" borderId="0" xfId="1719" applyFont="1" applyFill="1"/>
    <xf numFmtId="3" fontId="19" fillId="0" borderId="0" xfId="3004" applyNumberFormat="1" applyFont="1" applyFill="1" applyAlignment="1" applyProtection="1">
      <alignment horizontal="right"/>
    </xf>
    <xf numFmtId="0" fontId="61" fillId="0" borderId="0" xfId="1719" applyFont="1" applyFill="1"/>
    <xf numFmtId="3" fontId="23" fillId="0" borderId="0" xfId="3004" applyNumberFormat="1" applyFont="1" applyFill="1" applyAlignment="1" applyProtection="1">
      <alignment horizontal="right"/>
    </xf>
    <xf numFmtId="0" fontId="23" fillId="0" borderId="0" xfId="1719" applyFont="1" applyFill="1"/>
    <xf numFmtId="0" fontId="23" fillId="0" borderId="0" xfId="1719" applyFont="1" applyFill="1" applyAlignment="1">
      <alignment horizontal="left"/>
    </xf>
    <xf numFmtId="3" fontId="25" fillId="0" borderId="0" xfId="1719" applyNumberFormat="1" applyFont="1" applyFill="1" applyAlignment="1"/>
    <xf numFmtId="3" fontId="19" fillId="0" borderId="0" xfId="1719" applyNumberFormat="1" applyFont="1" applyFill="1" applyAlignment="1"/>
    <xf numFmtId="3" fontId="19" fillId="0" borderId="0" xfId="1719" applyNumberFormat="1" applyFont="1" applyFill="1" applyAlignment="1" applyProtection="1"/>
    <xf numFmtId="0" fontId="62" fillId="0" borderId="0" xfId="1719" applyFont="1" applyFill="1"/>
    <xf numFmtId="0" fontId="63" fillId="0" borderId="0" xfId="1719" applyFont="1" applyFill="1"/>
    <xf numFmtId="3" fontId="64" fillId="0" borderId="0" xfId="3004" applyNumberFormat="1" applyFont="1" applyFill="1" applyAlignment="1" applyProtection="1">
      <alignment horizontal="right"/>
    </xf>
    <xf numFmtId="3" fontId="63" fillId="0" borderId="0" xfId="3004" applyNumberFormat="1" applyFont="1" applyFill="1" applyAlignment="1" applyProtection="1">
      <alignment horizontal="right"/>
    </xf>
    <xf numFmtId="3" fontId="64" fillId="0" borderId="0" xfId="1719" applyNumberFormat="1" applyFont="1" applyFill="1"/>
    <xf numFmtId="3" fontId="63" fillId="0" borderId="0" xfId="1719" applyNumberFormat="1" applyFont="1" applyFill="1" applyAlignment="1" applyProtection="1"/>
    <xf numFmtId="3" fontId="63" fillId="0" borderId="0" xfId="1719" applyNumberFormat="1" applyFont="1" applyFill="1" applyAlignment="1"/>
    <xf numFmtId="0" fontId="63" fillId="0" borderId="0" xfId="1719" applyFont="1" applyFill="1" applyAlignment="1" applyProtection="1">
      <alignment horizontal="left"/>
    </xf>
    <xf numFmtId="3" fontId="63" fillId="0" borderId="0" xfId="1719" applyNumberFormat="1" applyFont="1" applyFill="1" applyAlignment="1" applyProtection="1">
      <alignment horizontal="right"/>
    </xf>
    <xf numFmtId="0" fontId="63" fillId="0" borderId="0" xfId="1719" quotePrefix="1" applyFont="1" applyFill="1" applyAlignment="1" applyProtection="1">
      <alignment horizontal="left"/>
    </xf>
    <xf numFmtId="3" fontId="63" fillId="0" borderId="0" xfId="1719" applyNumberFormat="1" applyFont="1" applyFill="1" applyAlignment="1" applyProtection="1">
      <alignment horizontal="left"/>
    </xf>
    <xf numFmtId="3" fontId="63" fillId="0" borderId="0" xfId="1719" applyNumberFormat="1" applyFont="1" applyFill="1" applyAlignment="1" applyProtection="1">
      <alignment horizontal="center" vertical="center" wrapText="1"/>
    </xf>
    <xf numFmtId="0" fontId="63" fillId="0" borderId="0" xfId="1719" applyFont="1" applyFill="1" applyAlignment="1">
      <alignment horizontal="center" vertical="center" wrapText="1"/>
    </xf>
    <xf numFmtId="3" fontId="62" fillId="0" borderId="0" xfId="1719" applyNumberFormat="1" applyFont="1" applyFill="1" applyAlignment="1"/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left" vertical="center" wrapText="1" indent="7"/>
    </xf>
    <xf numFmtId="0" fontId="19" fillId="0" borderId="13" xfId="1" applyFont="1" applyFill="1" applyBorder="1" applyAlignment="1">
      <alignment horizontal="left" vertical="center" wrapText="1" indent="7"/>
    </xf>
    <xf numFmtId="0" fontId="19" fillId="0" borderId="12" xfId="1" applyFont="1" applyFill="1" applyBorder="1" applyAlignment="1">
      <alignment horizontal="left" vertical="center" wrapText="1" indent="7"/>
    </xf>
    <xf numFmtId="0" fontId="19" fillId="0" borderId="14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1" xfId="1" quotePrefix="1" applyFont="1" applyFill="1" applyBorder="1" applyAlignment="1" applyProtection="1">
      <alignment horizontal="center"/>
    </xf>
    <xf numFmtId="0" fontId="19" fillId="0" borderId="11" xfId="1" quotePrefix="1" applyFont="1" applyFill="1" applyBorder="1" applyAlignment="1" applyProtection="1">
      <alignment horizontal="center" vertical="center" wrapText="1"/>
    </xf>
    <xf numFmtId="3" fontId="64" fillId="0" borderId="0" xfId="1719" applyNumberFormat="1" applyFont="1" applyFill="1" applyAlignment="1">
      <alignment horizontal="center"/>
    </xf>
  </cellXfs>
  <cellStyles count="4276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1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76"/>
      <c:rotY val="0"/>
      <c:depthPercent val="130"/>
      <c:rAngAx val="1"/>
    </c:view3D>
    <c:floor>
      <c:thickness val="0"/>
      <c:spPr>
        <a:gradFill rotWithShape="0">
          <a:gsLst>
            <a:gs pos="0">
              <a:srgbClr val="FFFFCC">
                <a:gamma/>
                <a:shade val="65882"/>
                <a:invGamma/>
              </a:srgbClr>
            </a:gs>
            <a:gs pos="50000">
              <a:srgbClr val="FFFFCC"/>
            </a:gs>
            <a:gs pos="100000">
              <a:srgbClr val="FFFFCC">
                <a:gamma/>
                <a:shade val="65882"/>
                <a:invGamma/>
              </a:srgbClr>
            </a:gs>
          </a:gsLst>
          <a:lin ang="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134280622467869E-2"/>
          <c:y val="0.22148605319308021"/>
          <c:w val="0.91397286988633886"/>
          <c:h val="0.56739713937912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'Gráf-11.1.3_A'!$A$3</c:f>
              <c:strCache>
                <c:ptCount val="1"/>
                <c:pt idx="0">
                  <c:v>Asunción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'Gráf-11.1.3_A'!$C$2:$H$2</c:f>
              <c:strCache>
                <c:ptCount val="5"/>
                <c:pt idx="0">
                  <c:v>Camionetas</c:v>
                </c:pt>
                <c:pt idx="1">
                  <c:v>Camiones y Acoplados</c:v>
                </c:pt>
                <c:pt idx="2">
                  <c:v>Ómnibus</c:v>
                </c:pt>
                <c:pt idx="3">
                  <c:v>Motos</c:v>
                </c:pt>
                <c:pt idx="4">
                  <c:v>Otros</c:v>
                </c:pt>
              </c:strCache>
            </c:strRef>
          </c:cat>
          <c:val>
            <c:numRef>
              <c:f>'Gráf-11.1.3_A'!$C$3:$H$3</c:f>
              <c:numCache>
                <c:formatCode>#,##0</c:formatCode>
                <c:ptCount val="6"/>
                <c:pt idx="0">
                  <c:v>50832</c:v>
                </c:pt>
                <c:pt idx="1">
                  <c:v>15606</c:v>
                </c:pt>
                <c:pt idx="2">
                  <c:v>3524</c:v>
                </c:pt>
                <c:pt idx="3">
                  <c:v>62854</c:v>
                </c:pt>
                <c:pt idx="4">
                  <c:v>122889</c:v>
                </c:pt>
                <c:pt idx="5">
                  <c:v>418296</c:v>
                </c:pt>
              </c:numCache>
            </c:numRef>
          </c:val>
        </c:ser>
        <c:ser>
          <c:idx val="1"/>
          <c:order val="1"/>
          <c:tx>
            <c:strRef>
              <c:f>'Gráf-11.1.3_A'!$A$4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'Gráf-11.1.3_A'!$C$2:$H$2</c:f>
              <c:strCache>
                <c:ptCount val="5"/>
                <c:pt idx="0">
                  <c:v>Camionetas</c:v>
                </c:pt>
                <c:pt idx="1">
                  <c:v>Camiones y Acoplados</c:v>
                </c:pt>
                <c:pt idx="2">
                  <c:v>Ómnibus</c:v>
                </c:pt>
                <c:pt idx="3">
                  <c:v>Motos</c:v>
                </c:pt>
                <c:pt idx="4">
                  <c:v>Otros</c:v>
                </c:pt>
              </c:strCache>
            </c:strRef>
          </c:cat>
          <c:val>
            <c:numRef>
              <c:f>'Gráf-11.1.3_A'!$C$4:$H$4</c:f>
              <c:numCache>
                <c:formatCode>#,##0</c:formatCode>
                <c:ptCount val="6"/>
                <c:pt idx="0">
                  <c:v>49104</c:v>
                </c:pt>
                <c:pt idx="1">
                  <c:v>24108</c:v>
                </c:pt>
                <c:pt idx="2">
                  <c:v>6569</c:v>
                </c:pt>
                <c:pt idx="3">
                  <c:v>204583</c:v>
                </c:pt>
                <c:pt idx="4">
                  <c:v>140188</c:v>
                </c:pt>
                <c:pt idx="5">
                  <c:v>647899</c:v>
                </c:pt>
              </c:numCache>
            </c:numRef>
          </c:val>
        </c:ser>
        <c:ser>
          <c:idx val="2"/>
          <c:order val="2"/>
          <c:tx>
            <c:strRef>
              <c:f>'Gráf-11.1.3_A'!$A$5</c:f>
              <c:strCache>
                <c:ptCount val="1"/>
                <c:pt idx="0">
                  <c:v>Resto del País</c:v>
                </c:pt>
              </c:strCache>
            </c:strRef>
          </c:tx>
          <c:spPr>
            <a:solidFill>
              <a:srgbClr val="877128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'Gráf-11.1.3_A'!$C$2:$H$2</c:f>
              <c:strCache>
                <c:ptCount val="5"/>
                <c:pt idx="0">
                  <c:v>Camionetas</c:v>
                </c:pt>
                <c:pt idx="1">
                  <c:v>Camiones y Acoplados</c:v>
                </c:pt>
                <c:pt idx="2">
                  <c:v>Ómnibus</c:v>
                </c:pt>
                <c:pt idx="3">
                  <c:v>Motos</c:v>
                </c:pt>
                <c:pt idx="4">
                  <c:v>Otros</c:v>
                </c:pt>
              </c:strCache>
            </c:strRef>
          </c:cat>
          <c:val>
            <c:numRef>
              <c:f>'Gráf-11.1.3_A'!$C$5:$H$5</c:f>
              <c:numCache>
                <c:formatCode>#,##0</c:formatCode>
                <c:ptCount val="6"/>
                <c:pt idx="0">
                  <c:v>79566</c:v>
                </c:pt>
                <c:pt idx="1">
                  <c:v>49575</c:v>
                </c:pt>
                <c:pt idx="2">
                  <c:v>9039</c:v>
                </c:pt>
                <c:pt idx="3">
                  <c:v>480579</c:v>
                </c:pt>
                <c:pt idx="4">
                  <c:v>288941</c:v>
                </c:pt>
                <c:pt idx="5">
                  <c:v>1186906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box"/>
        <c:axId val="26787840"/>
        <c:axId val="26789760"/>
        <c:axId val="0"/>
      </c:bar3DChart>
      <c:catAx>
        <c:axId val="267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Clase de Vehículo</a:t>
                </a:r>
              </a:p>
            </c:rich>
          </c:tx>
          <c:layout>
            <c:manualLayout>
              <c:xMode val="edge"/>
              <c:yMode val="edge"/>
              <c:x val="0.46225231213453072"/>
              <c:y val="0.86554975101841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78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97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0.17853400512647641"/>
              <c:y val="0.41726439992084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787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63468935868226"/>
          <c:y val="0.9459690648522594"/>
          <c:w val="0.44245210727969364"/>
          <c:h val="3.4536891679748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377952755905512" l="1.9685039370078741" r="2.3622047244094482" t="1.377952755905512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16442</xdr:colOff>
      <xdr:row>0</xdr:row>
      <xdr:rowOff>19446</xdr:rowOff>
    </xdr:from>
    <xdr:to>
      <xdr:col>12</xdr:col>
      <xdr:colOff>105834</xdr:colOff>
      <xdr:row>33</xdr:row>
      <xdr:rowOff>0</xdr:rowOff>
    </xdr:to>
    <xdr:grpSp>
      <xdr:nvGrpSpPr>
        <xdr:cNvPr id="2" name="1 Grupo"/>
        <xdr:cNvGrpSpPr/>
      </xdr:nvGrpSpPr>
      <xdr:grpSpPr>
        <a:xfrm>
          <a:off x="16442" y="19446"/>
          <a:ext cx="9185767" cy="5552679"/>
          <a:chOff x="-10023074" y="2778840"/>
          <a:chExt cx="8613385" cy="7395219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-10023074" y="2778840"/>
          <a:ext cx="8613385" cy="73952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-7269609" y="3214568"/>
            <a:ext cx="3819133" cy="8560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Y" sz="1500" b="0" i="0" u="none" strike="noStrike" baseline="0" smtClean="0">
                <a:solidFill>
                  <a:schemeClr val="dk1"/>
                </a:solidFill>
                <a:latin typeface="+mn-lt"/>
                <a:ea typeface="Tahoma" pitchFamily="34" charset="0"/>
                <a:cs typeface="Arial" pitchFamily="34" charset="0"/>
              </a:rPr>
              <a:t>AUTOVEHÍCULOS REGISTRADOS.        </a:t>
            </a:r>
          </a:p>
          <a:p>
            <a:pPr algn="ctr"/>
            <a:r>
              <a:rPr lang="es-PY" sz="1500" b="0" i="0" u="none" strike="noStrike" baseline="0" smtClean="0">
                <a:solidFill>
                  <a:schemeClr val="dk1"/>
                </a:solidFill>
                <a:latin typeface="+mn-lt"/>
                <a:ea typeface="Tahoma" pitchFamily="34" charset="0"/>
                <a:cs typeface="Arial" pitchFamily="34" charset="0"/>
              </a:rPr>
              <a:t>AÑO 2018</a:t>
            </a:r>
            <a:endParaRPr lang="es-PY" sz="1500">
              <a:latin typeface="+mn-lt"/>
              <a:ea typeface="Tahoma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288147</xdr:colOff>
      <xdr:row>32</xdr:row>
      <xdr:rowOff>17469</xdr:rowOff>
    </xdr:from>
    <xdr:to>
      <xdr:col>2</xdr:col>
      <xdr:colOff>452944</xdr:colOff>
      <xdr:row>33</xdr:row>
      <xdr:rowOff>84423</xdr:rowOff>
    </xdr:to>
    <xdr:sp macro="" textlink="">
      <xdr:nvSpPr>
        <xdr:cNvPr id="5" name="4 CuadroTexto"/>
        <xdr:cNvSpPr txBox="1"/>
      </xdr:nvSpPr>
      <xdr:spPr>
        <a:xfrm>
          <a:off x="907272" y="6113469"/>
          <a:ext cx="783922" cy="257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11.1.3.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0070C0"/>
  </sheetPr>
  <dimension ref="A1:K45"/>
  <sheetViews>
    <sheetView showGridLines="0" tabSelected="1" zoomScale="90" zoomScaleNormal="90" workbookViewId="0"/>
  </sheetViews>
  <sheetFormatPr baseColWidth="10" defaultColWidth="11" defaultRowHeight="15"/>
  <cols>
    <col min="1" max="1" width="2.85546875" style="2" customWidth="1"/>
    <col min="2" max="2" width="36.5703125" style="1" customWidth="1"/>
    <col min="3" max="3" width="13.42578125" style="1" bestFit="1" customWidth="1"/>
    <col min="4" max="4" width="16.85546875" style="1" customWidth="1"/>
    <col min="5" max="5" width="15.85546875" style="1" customWidth="1"/>
    <col min="6" max="6" width="13" style="1" customWidth="1"/>
    <col min="7" max="7" width="11.5703125" style="1" customWidth="1"/>
    <col min="8" max="8" width="13.7109375" style="1" customWidth="1"/>
    <col min="9" max="9" width="15.7109375" style="1" bestFit="1" customWidth="1"/>
    <col min="10" max="10" width="12.28515625" style="1" customWidth="1"/>
    <col min="11" max="11" width="12.42578125" style="1" customWidth="1"/>
    <col min="12" max="16384" width="11" style="1"/>
  </cols>
  <sheetData>
    <row r="1" spans="1:11">
      <c r="B1" s="31" t="s">
        <v>38</v>
      </c>
    </row>
    <row r="2" spans="1:11" ht="5.0999999999999996" customHeight="1"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29"/>
      <c r="B3" s="59" t="s">
        <v>37</v>
      </c>
      <c r="C3" s="62" t="s">
        <v>27</v>
      </c>
      <c r="D3" s="65" t="s">
        <v>36</v>
      </c>
      <c r="E3" s="65"/>
      <c r="F3" s="65"/>
      <c r="G3" s="65"/>
      <c r="H3" s="65"/>
      <c r="I3" s="65"/>
      <c r="J3" s="65"/>
      <c r="K3" s="65"/>
    </row>
    <row r="4" spans="1:11" ht="12.75" customHeight="1">
      <c r="B4" s="60"/>
      <c r="C4" s="63"/>
      <c r="D4" s="57" t="s">
        <v>35</v>
      </c>
      <c r="E4" s="57" t="s">
        <v>34</v>
      </c>
      <c r="F4" s="57" t="s">
        <v>33</v>
      </c>
      <c r="G4" s="66" t="s">
        <v>32</v>
      </c>
      <c r="H4" s="57" t="s">
        <v>31</v>
      </c>
      <c r="I4" s="57" t="s">
        <v>30</v>
      </c>
      <c r="J4" s="57" t="s">
        <v>29</v>
      </c>
      <c r="K4" s="57" t="s">
        <v>28</v>
      </c>
    </row>
    <row r="5" spans="1:11">
      <c r="B5" s="61"/>
      <c r="C5" s="64"/>
      <c r="D5" s="58"/>
      <c r="E5" s="58"/>
      <c r="F5" s="58"/>
      <c r="G5" s="58"/>
      <c r="H5" s="58"/>
      <c r="I5" s="57"/>
      <c r="J5" s="58"/>
      <c r="K5" s="58"/>
    </row>
    <row r="6" spans="1:11" ht="5.0999999999999996" customHeight="1">
      <c r="B6" s="18"/>
      <c r="C6" s="4"/>
    </row>
    <row r="7" spans="1:11">
      <c r="B7" s="28" t="s">
        <v>27</v>
      </c>
      <c r="C7" s="25">
        <v>2253101</v>
      </c>
      <c r="D7" s="26">
        <v>665144</v>
      </c>
      <c r="E7" s="26">
        <v>179502</v>
      </c>
      <c r="F7" s="27">
        <v>83852</v>
      </c>
      <c r="G7" s="27">
        <v>19132</v>
      </c>
      <c r="H7" s="26">
        <v>5437</v>
      </c>
      <c r="I7" s="26">
        <v>12363</v>
      </c>
      <c r="J7" s="25">
        <v>748016</v>
      </c>
      <c r="K7" s="25">
        <v>539655</v>
      </c>
    </row>
    <row r="8" spans="1:11" ht="5.0999999999999996" customHeight="1">
      <c r="B8" s="18"/>
      <c r="C8" s="14"/>
      <c r="D8" s="23"/>
      <c r="E8" s="15"/>
      <c r="F8" s="24"/>
      <c r="G8" s="24"/>
      <c r="H8" s="23"/>
      <c r="I8" s="23"/>
      <c r="J8" s="22"/>
      <c r="K8" s="22"/>
    </row>
    <row r="9" spans="1:11">
      <c r="B9" s="21" t="s">
        <v>26</v>
      </c>
      <c r="C9" s="14">
        <v>418296</v>
      </c>
      <c r="D9" s="17">
        <v>162591</v>
      </c>
      <c r="E9" s="15">
        <v>50832</v>
      </c>
      <c r="F9" s="16">
        <v>14592</v>
      </c>
      <c r="G9" s="16">
        <v>3524</v>
      </c>
      <c r="H9" s="15">
        <v>1014</v>
      </c>
      <c r="I9" s="15">
        <v>2105</v>
      </c>
      <c r="J9" s="14">
        <v>62854</v>
      </c>
      <c r="K9" s="14">
        <v>120784</v>
      </c>
    </row>
    <row r="10" spans="1:11">
      <c r="B10" s="21" t="s">
        <v>25</v>
      </c>
      <c r="C10" s="14">
        <v>37342</v>
      </c>
      <c r="D10" s="17">
        <v>5650</v>
      </c>
      <c r="E10" s="15">
        <v>2143</v>
      </c>
      <c r="F10" s="16">
        <v>1284</v>
      </c>
      <c r="G10" s="16">
        <v>139</v>
      </c>
      <c r="H10" s="15">
        <v>75</v>
      </c>
      <c r="I10" s="15">
        <v>213</v>
      </c>
      <c r="J10" s="14">
        <v>21334</v>
      </c>
      <c r="K10" s="14">
        <v>6504</v>
      </c>
    </row>
    <row r="11" spans="1:11">
      <c r="B11" s="20" t="s">
        <v>24</v>
      </c>
      <c r="C11" s="14">
        <v>53473</v>
      </c>
      <c r="D11" s="17">
        <v>11032</v>
      </c>
      <c r="E11" s="15">
        <v>3818</v>
      </c>
      <c r="F11" s="16">
        <v>2665</v>
      </c>
      <c r="G11" s="16">
        <v>222</v>
      </c>
      <c r="H11" s="15">
        <v>84</v>
      </c>
      <c r="I11" s="15">
        <v>580</v>
      </c>
      <c r="J11" s="14">
        <v>20355</v>
      </c>
      <c r="K11" s="14">
        <v>14717</v>
      </c>
    </row>
    <row r="12" spans="1:11">
      <c r="B12" s="20" t="s">
        <v>23</v>
      </c>
      <c r="C12" s="14">
        <v>57009</v>
      </c>
      <c r="D12" s="17">
        <v>14257</v>
      </c>
      <c r="E12" s="15">
        <v>4609</v>
      </c>
      <c r="F12" s="16">
        <v>3017</v>
      </c>
      <c r="G12" s="16">
        <v>623</v>
      </c>
      <c r="H12" s="15">
        <v>162</v>
      </c>
      <c r="I12" s="15">
        <v>135</v>
      </c>
      <c r="J12" s="14">
        <v>24489</v>
      </c>
      <c r="K12" s="14">
        <v>9717</v>
      </c>
    </row>
    <row r="13" spans="1:11">
      <c r="B13" s="21" t="s">
        <v>22</v>
      </c>
      <c r="C13" s="14">
        <v>53319</v>
      </c>
      <c r="D13" s="17">
        <v>13203</v>
      </c>
      <c r="E13" s="15">
        <v>3238</v>
      </c>
      <c r="F13" s="16">
        <v>2185</v>
      </c>
      <c r="G13" s="16">
        <v>373</v>
      </c>
      <c r="H13" s="15">
        <v>111</v>
      </c>
      <c r="I13" s="15">
        <v>350</v>
      </c>
      <c r="J13" s="14">
        <v>23282</v>
      </c>
      <c r="K13" s="14">
        <v>10577</v>
      </c>
    </row>
    <row r="14" spans="1:11">
      <c r="B14" s="21" t="s">
        <v>21</v>
      </c>
      <c r="C14" s="14">
        <v>120492</v>
      </c>
      <c r="D14" s="17">
        <v>27319</v>
      </c>
      <c r="E14" s="15">
        <v>7214</v>
      </c>
      <c r="F14" s="16">
        <v>6219</v>
      </c>
      <c r="G14" s="16">
        <v>562</v>
      </c>
      <c r="H14" s="15">
        <v>472</v>
      </c>
      <c r="I14" s="15">
        <v>764</v>
      </c>
      <c r="J14" s="14">
        <v>48918</v>
      </c>
      <c r="K14" s="14">
        <v>29024</v>
      </c>
    </row>
    <row r="15" spans="1:11">
      <c r="B15" s="21" t="s">
        <v>20</v>
      </c>
      <c r="C15" s="14">
        <v>24777</v>
      </c>
      <c r="D15" s="17">
        <v>4261</v>
      </c>
      <c r="E15" s="15">
        <v>1469</v>
      </c>
      <c r="F15" s="16">
        <v>956</v>
      </c>
      <c r="G15" s="16">
        <v>74</v>
      </c>
      <c r="H15" s="15">
        <v>33</v>
      </c>
      <c r="I15" s="15">
        <v>120</v>
      </c>
      <c r="J15" s="14">
        <v>12928</v>
      </c>
      <c r="K15" s="14">
        <v>4936</v>
      </c>
    </row>
    <row r="16" spans="1:11">
      <c r="B16" s="21" t="s">
        <v>19</v>
      </c>
      <c r="C16" s="14">
        <v>200096</v>
      </c>
      <c r="D16" s="17">
        <v>43179</v>
      </c>
      <c r="E16" s="15">
        <v>14185</v>
      </c>
      <c r="F16" s="16">
        <v>8040</v>
      </c>
      <c r="G16" s="16">
        <v>1149</v>
      </c>
      <c r="H16" s="15">
        <v>583</v>
      </c>
      <c r="I16" s="15">
        <v>2397</v>
      </c>
      <c r="J16" s="14">
        <v>89401</v>
      </c>
      <c r="K16" s="14">
        <v>41162</v>
      </c>
    </row>
    <row r="17" spans="2:11">
      <c r="B17" s="20" t="s">
        <v>18</v>
      </c>
      <c r="C17" s="14">
        <v>27854</v>
      </c>
      <c r="D17" s="17">
        <v>7318</v>
      </c>
      <c r="E17" s="15">
        <v>1853</v>
      </c>
      <c r="F17" s="16">
        <v>834</v>
      </c>
      <c r="G17" s="16">
        <v>140</v>
      </c>
      <c r="H17" s="15">
        <v>40</v>
      </c>
      <c r="I17" s="15">
        <v>63</v>
      </c>
      <c r="J17" s="14">
        <v>12104</v>
      </c>
      <c r="K17" s="14">
        <v>5502</v>
      </c>
    </row>
    <row r="18" spans="2:11">
      <c r="B18" s="21" t="s">
        <v>17</v>
      </c>
      <c r="C18" s="14">
        <v>44847</v>
      </c>
      <c r="D18" s="17">
        <v>10537</v>
      </c>
      <c r="E18" s="15">
        <v>3221</v>
      </c>
      <c r="F18" s="16">
        <v>1498</v>
      </c>
      <c r="G18" s="16">
        <v>348</v>
      </c>
      <c r="H18" s="15">
        <v>49</v>
      </c>
      <c r="I18" s="15">
        <v>55</v>
      </c>
      <c r="J18" s="14">
        <v>22020</v>
      </c>
      <c r="K18" s="14">
        <v>7119</v>
      </c>
    </row>
    <row r="19" spans="2:11">
      <c r="B19" s="21" t="s">
        <v>16</v>
      </c>
      <c r="C19" s="14">
        <v>377160</v>
      </c>
      <c r="D19" s="17">
        <v>109263</v>
      </c>
      <c r="E19" s="15">
        <v>23517</v>
      </c>
      <c r="F19" s="16">
        <v>13501</v>
      </c>
      <c r="G19" s="16">
        <v>4643</v>
      </c>
      <c r="H19" s="15">
        <v>1158</v>
      </c>
      <c r="I19" s="15">
        <v>2182</v>
      </c>
      <c r="J19" s="14">
        <v>123339</v>
      </c>
      <c r="K19" s="14">
        <v>99557</v>
      </c>
    </row>
    <row r="20" spans="2:11">
      <c r="B20" s="20" t="s">
        <v>15</v>
      </c>
      <c r="C20" s="14">
        <v>647899</v>
      </c>
      <c r="D20" s="17">
        <v>223347</v>
      </c>
      <c r="E20" s="15">
        <v>49104</v>
      </c>
      <c r="F20" s="16">
        <v>23023</v>
      </c>
      <c r="G20" s="16">
        <v>6569</v>
      </c>
      <c r="H20" s="15">
        <v>1085</v>
      </c>
      <c r="I20" s="15">
        <v>693</v>
      </c>
      <c r="J20" s="14">
        <v>204583</v>
      </c>
      <c r="K20" s="14">
        <v>139495</v>
      </c>
    </row>
    <row r="21" spans="2:11">
      <c r="B21" s="21" t="s">
        <v>14</v>
      </c>
      <c r="C21" s="14">
        <v>22677</v>
      </c>
      <c r="D21" s="17">
        <v>3482</v>
      </c>
      <c r="E21" s="15">
        <v>1924</v>
      </c>
      <c r="F21" s="16">
        <v>578</v>
      </c>
      <c r="G21" s="16">
        <v>167</v>
      </c>
      <c r="H21" s="15">
        <v>42</v>
      </c>
      <c r="I21" s="15">
        <v>37</v>
      </c>
      <c r="J21" s="14">
        <v>12793</v>
      </c>
      <c r="K21" s="14">
        <v>3654</v>
      </c>
    </row>
    <row r="22" spans="2:11">
      <c r="B22" s="20" t="s">
        <v>13</v>
      </c>
      <c r="C22" s="14">
        <v>55015</v>
      </c>
      <c r="D22" s="17">
        <v>9721</v>
      </c>
      <c r="E22" s="15">
        <v>2929</v>
      </c>
      <c r="F22" s="16">
        <v>1619</v>
      </c>
      <c r="G22" s="16">
        <v>166</v>
      </c>
      <c r="H22" s="15">
        <v>109</v>
      </c>
      <c r="I22" s="15">
        <v>587</v>
      </c>
      <c r="J22" s="14">
        <v>28838</v>
      </c>
      <c r="K22" s="14">
        <v>11046</v>
      </c>
    </row>
    <row r="23" spans="2:11">
      <c r="B23" s="21" t="s">
        <v>12</v>
      </c>
      <c r="C23" s="14">
        <v>45214</v>
      </c>
      <c r="D23" s="17">
        <v>9522</v>
      </c>
      <c r="E23" s="15">
        <v>2739</v>
      </c>
      <c r="F23" s="16">
        <v>2285</v>
      </c>
      <c r="G23" s="16">
        <v>106</v>
      </c>
      <c r="H23" s="15">
        <v>208</v>
      </c>
      <c r="I23" s="15">
        <v>883</v>
      </c>
      <c r="J23" s="14">
        <v>13216</v>
      </c>
      <c r="K23" s="14">
        <v>16255</v>
      </c>
    </row>
    <row r="24" spans="2:11">
      <c r="B24" s="21" t="s">
        <v>11</v>
      </c>
      <c r="C24" s="14">
        <v>20124</v>
      </c>
      <c r="D24" s="17">
        <v>3939</v>
      </c>
      <c r="E24" s="15">
        <v>1743</v>
      </c>
      <c r="F24" s="16">
        <v>653</v>
      </c>
      <c r="G24" s="16">
        <v>178</v>
      </c>
      <c r="H24" s="15">
        <v>77</v>
      </c>
      <c r="I24" s="15">
        <v>420</v>
      </c>
      <c r="J24" s="14">
        <v>8478</v>
      </c>
      <c r="K24" s="14">
        <v>4636</v>
      </c>
    </row>
    <row r="25" spans="2:11">
      <c r="B25" s="20" t="s">
        <v>10</v>
      </c>
      <c r="C25" s="14">
        <v>43739</v>
      </c>
      <c r="D25" s="17">
        <v>5923</v>
      </c>
      <c r="E25" s="15">
        <v>4454</v>
      </c>
      <c r="F25" s="16">
        <v>759</v>
      </c>
      <c r="G25" s="16">
        <v>123</v>
      </c>
      <c r="H25" s="15">
        <v>127</v>
      </c>
      <c r="I25" s="15">
        <v>668</v>
      </c>
      <c r="J25" s="14">
        <v>17938</v>
      </c>
      <c r="K25" s="14">
        <v>13747</v>
      </c>
    </row>
    <row r="26" spans="2:11">
      <c r="B26" s="18" t="s">
        <v>9</v>
      </c>
      <c r="C26" s="14">
        <v>913</v>
      </c>
      <c r="D26" s="17">
        <v>50</v>
      </c>
      <c r="E26" s="15">
        <v>112</v>
      </c>
      <c r="F26" s="16">
        <v>34</v>
      </c>
      <c r="G26" s="19">
        <v>1</v>
      </c>
      <c r="H26" s="15">
        <v>2</v>
      </c>
      <c r="I26" s="15">
        <v>14</v>
      </c>
      <c r="J26" s="14">
        <v>325</v>
      </c>
      <c r="K26" s="14">
        <v>375</v>
      </c>
    </row>
    <row r="27" spans="2:11">
      <c r="B27" s="18" t="s">
        <v>8</v>
      </c>
      <c r="C27" s="14">
        <v>2855</v>
      </c>
      <c r="D27" s="17">
        <v>550</v>
      </c>
      <c r="E27" s="15">
        <v>398</v>
      </c>
      <c r="F27" s="16">
        <v>110</v>
      </c>
      <c r="G27" s="16">
        <v>25</v>
      </c>
      <c r="H27" s="15">
        <v>6</v>
      </c>
      <c r="I27" s="15">
        <v>97</v>
      </c>
      <c r="J27" s="14">
        <v>821</v>
      </c>
      <c r="K27" s="14">
        <v>848</v>
      </c>
    </row>
    <row r="28" spans="2:11" ht="5.0999999999999996" customHeight="1" thickBot="1">
      <c r="B28" s="13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5.0999999999999996" customHeight="1"/>
    <row r="30" spans="2:11">
      <c r="B30" s="11" t="s">
        <v>7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>
      <c r="B31" s="9" t="s">
        <v>6</v>
      </c>
      <c r="C31" s="4"/>
    </row>
    <row r="32" spans="2:11">
      <c r="B32" s="9" t="s">
        <v>5</v>
      </c>
      <c r="C32" s="4"/>
    </row>
    <row r="33" spans="2:11">
      <c r="B33" s="9" t="s">
        <v>4</v>
      </c>
      <c r="C33" s="4"/>
    </row>
    <row r="34" spans="2:11">
      <c r="B34" s="10" t="s">
        <v>3</v>
      </c>
      <c r="C34" s="4"/>
    </row>
    <row r="35" spans="2:11">
      <c r="B35" s="9" t="s">
        <v>2</v>
      </c>
      <c r="C35" s="4"/>
    </row>
    <row r="36" spans="2:11">
      <c r="B36" s="9" t="s">
        <v>1</v>
      </c>
      <c r="C36" s="4"/>
    </row>
    <row r="37" spans="2:11" ht="4.5" customHeight="1">
      <c r="B37" s="9"/>
      <c r="C37" s="4"/>
    </row>
    <row r="38" spans="2:11">
      <c r="B38" s="9" t="s">
        <v>0</v>
      </c>
      <c r="C38" s="4"/>
    </row>
    <row r="39" spans="2:1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3.5" customHeight="1"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2:11">
      <c r="C41" s="4"/>
    </row>
    <row r="42" spans="2:11">
      <c r="B42" s="6"/>
      <c r="C42" s="4"/>
      <c r="D42" s="4"/>
      <c r="E42" s="4"/>
      <c r="F42" s="4"/>
      <c r="G42" s="4"/>
      <c r="H42" s="4"/>
      <c r="I42" s="4"/>
      <c r="J42" s="4"/>
      <c r="K42" s="3"/>
    </row>
    <row r="43" spans="2:11">
      <c r="B43" s="6"/>
      <c r="C43" s="4"/>
      <c r="D43" s="4"/>
      <c r="E43" s="4"/>
      <c r="F43" s="4"/>
      <c r="G43" s="4"/>
      <c r="H43" s="4"/>
      <c r="I43" s="4"/>
      <c r="J43" s="4"/>
      <c r="K43" s="3"/>
    </row>
    <row r="44" spans="2:11">
      <c r="B44" s="6"/>
      <c r="C44" s="4"/>
      <c r="D44" s="4"/>
      <c r="E44" s="4"/>
      <c r="F44" s="4"/>
      <c r="G44" s="4"/>
      <c r="H44" s="4"/>
      <c r="I44" s="4"/>
      <c r="J44" s="4"/>
      <c r="K44" s="3"/>
    </row>
    <row r="45" spans="2:11">
      <c r="B45" s="5"/>
      <c r="C45" s="4"/>
      <c r="D45" s="4"/>
      <c r="E45" s="4"/>
      <c r="F45" s="4"/>
      <c r="G45" s="4"/>
      <c r="H45" s="4"/>
      <c r="I45" s="4"/>
      <c r="J45" s="4"/>
      <c r="K45" s="3"/>
    </row>
  </sheetData>
  <mergeCells count="11">
    <mergeCell ref="J4:J5"/>
    <mergeCell ref="K4:K5"/>
    <mergeCell ref="B3:B5"/>
    <mergeCell ref="C3:C5"/>
    <mergeCell ref="D3:K3"/>
    <mergeCell ref="D4:D5"/>
    <mergeCell ref="E4:E5"/>
    <mergeCell ref="F4:F5"/>
    <mergeCell ref="G4:G5"/>
    <mergeCell ref="H4:H5"/>
    <mergeCell ref="I4:I5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0070C0"/>
  </sheetPr>
  <dimension ref="A1:K13"/>
  <sheetViews>
    <sheetView showGridLines="0" zoomScale="90" zoomScaleNormal="90" workbookViewId="0"/>
  </sheetViews>
  <sheetFormatPr baseColWidth="10" defaultColWidth="9.28515625" defaultRowHeight="12.75"/>
  <cols>
    <col min="1" max="1" width="11.85546875" style="32" customWidth="1"/>
    <col min="2" max="2" width="12.5703125" style="32" customWidth="1"/>
    <col min="3" max="3" width="11.7109375" style="32" bestFit="1" customWidth="1"/>
    <col min="4" max="11" width="11.7109375" style="32" customWidth="1"/>
    <col min="12" max="12" width="6.5703125" style="32" customWidth="1"/>
    <col min="13" max="16384" width="9.28515625" style="32"/>
  </cols>
  <sheetData>
    <row r="1" spans="1:11" ht="15" customHeight="1">
      <c r="A1" s="67">
        <v>2018</v>
      </c>
      <c r="B1" s="67"/>
      <c r="C1" s="67"/>
      <c r="D1" s="67"/>
      <c r="E1" s="67"/>
      <c r="F1" s="67"/>
      <c r="G1" s="67"/>
      <c r="H1" s="67"/>
      <c r="I1" s="67"/>
      <c r="J1" s="56"/>
      <c r="K1" s="40"/>
    </row>
    <row r="2" spans="1:11" ht="25.5">
      <c r="A2" s="50"/>
      <c r="B2" s="54" t="s">
        <v>45</v>
      </c>
      <c r="C2" s="54" t="s">
        <v>44</v>
      </c>
      <c r="D2" s="54" t="s">
        <v>43</v>
      </c>
      <c r="E2" s="54" t="s">
        <v>42</v>
      </c>
      <c r="F2" s="55" t="s">
        <v>41</v>
      </c>
      <c r="G2" s="54" t="s">
        <v>40</v>
      </c>
      <c r="H2" s="53"/>
      <c r="I2" s="44"/>
      <c r="J2" s="43"/>
    </row>
    <row r="3" spans="1:11">
      <c r="A3" s="52" t="s">
        <v>26</v>
      </c>
      <c r="B3" s="51">
        <v>162591</v>
      </c>
      <c r="C3" s="51">
        <v>50832</v>
      </c>
      <c r="D3" s="48">
        <f>14592+1014</f>
        <v>15606</v>
      </c>
      <c r="E3" s="51">
        <v>3524</v>
      </c>
      <c r="F3" s="51">
        <v>62854</v>
      </c>
      <c r="G3" s="51">
        <f>2105+120784</f>
        <v>122889</v>
      </c>
      <c r="H3" s="47">
        <f>SUM(B3:G3)</f>
        <v>418296</v>
      </c>
      <c r="I3" s="44"/>
      <c r="J3" s="43"/>
    </row>
    <row r="4" spans="1:11">
      <c r="A4" s="50" t="s">
        <v>15</v>
      </c>
      <c r="B4" s="51">
        <v>223347</v>
      </c>
      <c r="C4" s="51">
        <v>49104</v>
      </c>
      <c r="D4" s="48">
        <f>1085+23023</f>
        <v>24108</v>
      </c>
      <c r="E4" s="51">
        <v>6569</v>
      </c>
      <c r="F4" s="51">
        <v>204583</v>
      </c>
      <c r="G4" s="51">
        <f>139495+693</f>
        <v>140188</v>
      </c>
      <c r="H4" s="47">
        <f>SUM(B4:G4)</f>
        <v>647899</v>
      </c>
      <c r="I4" s="44"/>
      <c r="J4" s="43"/>
    </row>
    <row r="5" spans="1:11">
      <c r="A5" s="50" t="s">
        <v>39</v>
      </c>
      <c r="B5" s="48">
        <f>109263+43179+27319+14257+9721+11032+13203+9522+10537+5923+5650+7318+4261+3482+3939+185+50+252+113</f>
        <v>279206</v>
      </c>
      <c r="C5" s="48">
        <f>2143+3818+4609+3238+7214+1469+14185+1853+3221+23517+1924+2929+2739+1743+4454+112+398</f>
        <v>79566</v>
      </c>
      <c r="D5" s="48">
        <f>1284+2665+3017+2185+6219+956+8040+834+1498+13501+578+1619+2285+653+759+34+110+75+84+162+111+472+33+583+40+49+1158+42+109+208+77+127+2+6</f>
        <v>49575</v>
      </c>
      <c r="E5" s="48">
        <f>139+222+623+373+562+74+1149+140+348+4643+167+166+106+178+123+1+25</f>
        <v>9039</v>
      </c>
      <c r="F5" s="49">
        <f>21334+20355+24489+23282+48918+12928+89401+12104+22020+123339+12793+28838+13216+8478+17938+325+821</f>
        <v>480579</v>
      </c>
      <c r="G5" s="48">
        <f>6504+14717+9717+10577+29024+4936+41162+5502+7119+99557+3654+11046+16255+4636+13747+375+848+213+580+135+350+764+120+2397+63+55+2182+37+587+883+420+668+14+97</f>
        <v>288941</v>
      </c>
      <c r="H5" s="47">
        <f>SUM(B5:G5)</f>
        <v>1186906</v>
      </c>
      <c r="I5" s="47"/>
      <c r="J5" s="43"/>
    </row>
    <row r="6" spans="1:11">
      <c r="A6" s="46"/>
      <c r="B6" s="45">
        <f t="shared" ref="B6:G6" si="0">B3+B4+B5</f>
        <v>665144</v>
      </c>
      <c r="C6" s="45">
        <f t="shared" si="0"/>
        <v>179502</v>
      </c>
      <c r="D6" s="45">
        <f t="shared" si="0"/>
        <v>89289</v>
      </c>
      <c r="E6" s="45">
        <f t="shared" si="0"/>
        <v>19132</v>
      </c>
      <c r="F6" s="45">
        <f t="shared" si="0"/>
        <v>748016</v>
      </c>
      <c r="G6" s="45">
        <f t="shared" si="0"/>
        <v>552018</v>
      </c>
      <c r="H6" s="45">
        <f>SUM(H3:H5)</f>
        <v>2253101</v>
      </c>
      <c r="I6" s="44"/>
      <c r="J6" s="43"/>
    </row>
    <row r="7" spans="1:11">
      <c r="D7" s="42"/>
      <c r="E7" s="42"/>
      <c r="F7" s="42"/>
      <c r="G7" s="41"/>
      <c r="H7" s="41"/>
      <c r="I7" s="41"/>
      <c r="J7" s="41"/>
      <c r="K7" s="40"/>
    </row>
    <row r="8" spans="1:11" ht="15.75">
      <c r="A8" s="39"/>
      <c r="B8" s="38"/>
      <c r="C8" s="37"/>
      <c r="D8" s="37"/>
      <c r="E8" s="36"/>
      <c r="F8" s="35"/>
    </row>
    <row r="10" spans="1:11">
      <c r="A10" s="34"/>
    </row>
    <row r="11" spans="1:11">
      <c r="A11" s="34"/>
      <c r="B11" s="34"/>
      <c r="C11" s="34"/>
    </row>
    <row r="13" spans="1:11">
      <c r="B13" s="33"/>
    </row>
  </sheetData>
  <mergeCells count="1">
    <mergeCell ref="A1:I1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11.1.3_A</vt:lpstr>
      <vt:lpstr>Gráf-11.1.3_A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2020-09-18T14:25:52Z</dcterms:created>
  <dcterms:modified xsi:type="dcterms:W3CDTF">2020-09-18T16:53:04Z</dcterms:modified>
</cp:coreProperties>
</file>