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7.2.1_A_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J33" i="1" l="1"/>
  <c r="F33" i="1"/>
  <c r="J32" i="1"/>
  <c r="F32" i="1"/>
  <c r="J31" i="1"/>
  <c r="F31" i="1"/>
  <c r="J30" i="1"/>
  <c r="F30" i="1"/>
  <c r="I29" i="1"/>
  <c r="H29" i="1"/>
  <c r="E29" i="1"/>
  <c r="D29" i="1"/>
  <c r="J27" i="1"/>
  <c r="F27" i="1"/>
  <c r="J26" i="1"/>
  <c r="F26" i="1"/>
  <c r="J25" i="1"/>
  <c r="F25" i="1"/>
  <c r="I23" i="1"/>
  <c r="H23" i="1"/>
  <c r="E23" i="1"/>
  <c r="D23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I12" i="1"/>
  <c r="H12" i="1"/>
  <c r="E12" i="1"/>
  <c r="D12" i="1"/>
  <c r="I10" i="1"/>
  <c r="K33" i="1" s="1"/>
  <c r="H10" i="1"/>
  <c r="E10" i="1"/>
  <c r="G33" i="1" s="1"/>
  <c r="D10" i="1"/>
  <c r="G12" i="1" l="1"/>
  <c r="G23" i="1"/>
  <c r="K29" i="1"/>
  <c r="J10" i="1"/>
  <c r="J12" i="1"/>
  <c r="J23" i="1"/>
  <c r="F29" i="1"/>
  <c r="K12" i="1"/>
  <c r="K10" i="1" s="1"/>
  <c r="K23" i="1"/>
  <c r="G29" i="1"/>
  <c r="F10" i="1"/>
  <c r="F12" i="1"/>
  <c r="F23" i="1"/>
  <c r="J29" i="1"/>
  <c r="G10" i="1"/>
  <c r="G14" i="1"/>
  <c r="G15" i="1"/>
  <c r="G16" i="1"/>
  <c r="G17" i="1"/>
  <c r="G18" i="1"/>
  <c r="G19" i="1"/>
  <c r="G20" i="1"/>
  <c r="G21" i="1"/>
  <c r="G25" i="1"/>
  <c r="G26" i="1"/>
  <c r="G27" i="1"/>
  <c r="G30" i="1"/>
  <c r="G31" i="1"/>
  <c r="G32" i="1"/>
  <c r="K14" i="1"/>
  <c r="K15" i="1"/>
  <c r="K16" i="1"/>
  <c r="K17" i="1"/>
  <c r="K18" i="1"/>
  <c r="K19" i="1"/>
  <c r="K20" i="1"/>
  <c r="K21" i="1"/>
  <c r="K25" i="1"/>
  <c r="K26" i="1"/>
  <c r="K27" i="1"/>
  <c r="K30" i="1"/>
  <c r="K31" i="1"/>
  <c r="K32" i="1"/>
</calcChain>
</file>

<file path=xl/sharedStrings.xml><?xml version="1.0" encoding="utf-8"?>
<sst xmlns="http://schemas.openxmlformats.org/spreadsheetml/2006/main" count="41" uniqueCount="39">
  <si>
    <t>CUADRO 7.2.1. EJECUCIÓN PRESUPUESTARIA (en millones de Guaraníes) DE LOS INGRESOS DE LA ADMINISTRACIÓN CENTRAL POR AÑO, SEGÚN CONCEPTO. PERIODO 2016-2017</t>
  </si>
  <si>
    <t>CONCEPTO</t>
  </si>
  <si>
    <t>EJERCICIO FISCAL 2016</t>
  </si>
  <si>
    <t>EJERCICIO FISCAL 2017</t>
  </si>
  <si>
    <t>(1)</t>
  </si>
  <si>
    <t>(2)</t>
  </si>
  <si>
    <t>(3)</t>
  </si>
  <si>
    <t>(4)</t>
  </si>
  <si>
    <t>(5)</t>
  </si>
  <si>
    <t>(6)</t>
  </si>
  <si>
    <t>(7)</t>
  </si>
  <si>
    <t>(8)</t>
  </si>
  <si>
    <t>PRESUPUESTO AJUSTADO</t>
  </si>
  <si>
    <t>EJECUCIÓN</t>
  </si>
  <si>
    <t>% EJECUCIÓN (2)/(1)</t>
  </si>
  <si>
    <t>% PARTICIPACIÓN
(2)</t>
  </si>
  <si>
    <t>% EJECUCIÓN (6)/(5)</t>
  </si>
  <si>
    <t>% PARTICIPACIÓN
(6)</t>
  </si>
  <si>
    <t>Totales (A+B+C)</t>
  </si>
  <si>
    <t>A) INGRESOS CORRIENTES</t>
  </si>
  <si>
    <t>Ingresos Tributarios</t>
  </si>
  <si>
    <t>Contribuciones a la Seguridad Social</t>
  </si>
  <si>
    <t>Ingresos no Tributarios</t>
  </si>
  <si>
    <t>Venta de bienes y servicios de la Administración Pública</t>
  </si>
  <si>
    <t>Transferencias Corrientes</t>
  </si>
  <si>
    <t>Rentas de la Propiedad</t>
  </si>
  <si>
    <t>Donaciones Corrientes</t>
  </si>
  <si>
    <t>Otros Recursos Corrientes</t>
  </si>
  <si>
    <t>B) INGRESOS DE CAPITAL</t>
  </si>
  <si>
    <t>Venta de Activos</t>
  </si>
  <si>
    <t>Donaciones de Capital</t>
  </si>
  <si>
    <t>Otros Recursos de Capital</t>
  </si>
  <si>
    <t>C) RECURSOS DE FINANCIAMIENTO</t>
  </si>
  <si>
    <t>Endeudamiento interno</t>
  </si>
  <si>
    <t>Endeudamiento externo</t>
  </si>
  <si>
    <t>Recuperación de Préstamos</t>
  </si>
  <si>
    <t>Saldo inicial de caja</t>
  </si>
  <si>
    <t>Nota: El valor 0,0 representa menos de la mitad de unidad empleada.</t>
  </si>
  <si>
    <r>
      <t>Fuente:</t>
    </r>
    <r>
      <rPr>
        <sz val="10"/>
        <rFont val="Times New Roman"/>
        <family val="1"/>
      </rPr>
      <t xml:space="preserve"> Subsecretaría de Estado de Economía. Dirección de Política Macro-Fiscal. Ministerio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</si>
</sst>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###,###;;&quot;-&quot;"/>
    <numFmt numFmtId="166" formatCode="#,##0.0000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7" tint="-0.24997711111789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17" fillId="12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7" fillId="16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7" fillId="20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24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8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167" fontId="17" fillId="32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167" fontId="6" fillId="2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167" fontId="11" fillId="6" borderId="4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8" fillId="48" borderId="23" applyNumberFormat="0" applyAlignment="0" applyProtection="0"/>
    <xf numFmtId="167" fontId="28" fillId="48" borderId="23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167" fontId="13" fillId="7" borderId="7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29" fillId="49" borderId="24" applyNumberFormat="0" applyAlignment="0" applyProtection="0"/>
    <xf numFmtId="167" fontId="29" fillId="49" borderId="24" applyNumberFormat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167" fontId="12" fillId="0" borderId="6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0" fontId="30" fillId="0" borderId="25" applyNumberFormat="0" applyFill="0" applyAlignment="0" applyProtection="0"/>
    <xf numFmtId="167" fontId="30" fillId="0" borderId="25" applyNumberFormat="0" applyFill="0" applyAlignment="0" applyProtection="0"/>
    <xf numFmtId="168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167" fontId="17" fillId="9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167" fontId="17" fillId="13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167" fontId="17" fillId="17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21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5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167" fontId="17" fillId="29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167" fontId="9" fillId="5" borderId="4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26" fillId="39" borderId="23" applyNumberFormat="0" applyAlignment="0" applyProtection="0"/>
    <xf numFmtId="167" fontId="26" fillId="39" borderId="23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2" fillId="54" borderId="0" applyNumberFormat="0" applyFont="0" applyBorder="0" applyProtection="0"/>
    <xf numFmtId="175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167" fontId="7" fillId="3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8" fillId="0" borderId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41" fontId="39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2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9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9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2" fillId="0" borderId="0" applyNumberFormat="0" applyBorder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167" fontId="8" fillId="4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44" fillId="0" borderId="0"/>
    <xf numFmtId="37" fontId="41" fillId="0" borderId="0"/>
    <xf numFmtId="0" fontId="1" fillId="0" borderId="0"/>
    <xf numFmtId="194" fontId="44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195" fontId="44" fillId="0" borderId="0"/>
    <xf numFmtId="37" fontId="41" fillId="0" borderId="0"/>
    <xf numFmtId="195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19" fillId="0" borderId="0" applyNumberFormat="0" applyFill="0" applyBorder="0" applyAlignment="0" applyProtection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18" fillId="56" borderId="26" applyNumberFormat="0" applyFont="0" applyAlignment="0" applyProtection="0"/>
    <xf numFmtId="167" fontId="18" fillId="56" borderId="26" applyNumberFormat="0" applyFont="0" applyAlignment="0" applyProtection="0"/>
    <xf numFmtId="167" fontId="18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0" fontId="24" fillId="56" borderId="26" applyNumberFormat="0" applyFont="0" applyAlignment="0" applyProtection="0"/>
    <xf numFmtId="167" fontId="24" fillId="56" borderId="2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167" fontId="10" fillId="6" borderId="5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50" fillId="48" borderId="27" applyNumberFormat="0" applyAlignment="0" applyProtection="0"/>
    <xf numFmtId="167" fontId="50" fillId="4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167" fontId="3" fillId="0" borderId="1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4" fillId="0" borderId="28" applyNumberFormat="0" applyFill="0" applyAlignment="0" applyProtection="0"/>
    <xf numFmtId="167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167" fontId="4" fillId="0" borderId="2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6" fillId="0" borderId="29" applyNumberFormat="0" applyFill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167" fontId="5" fillId="0" borderId="3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31" fillId="0" borderId="30" applyNumberFormat="0" applyFill="0" applyAlignment="0" applyProtection="0"/>
    <xf numFmtId="167" fontId="31" fillId="0" borderId="30" applyNumberFormat="0" applyFill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167" fontId="16" fillId="0" borderId="9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  <xf numFmtId="0" fontId="57" fillId="0" borderId="31" applyNumberFormat="0" applyFill="0" applyAlignment="0" applyProtection="0"/>
    <xf numFmtId="167" fontId="57" fillId="0" borderId="31" applyNumberFormat="0" applyFill="0" applyAlignment="0" applyProtection="0"/>
  </cellStyleXfs>
  <cellXfs count="68">
    <xf numFmtId="0" fontId="0" fillId="0" borderId="0" xfId="0"/>
    <xf numFmtId="0" fontId="19" fillId="0" borderId="0" xfId="1" applyFont="1"/>
    <xf numFmtId="0" fontId="18" fillId="0" borderId="0" xfId="1" applyFont="1" applyFill="1"/>
    <xf numFmtId="0" fontId="19" fillId="0" borderId="0" xfId="2" applyFont="1" applyFill="1" applyAlignment="1" applyProtection="1">
      <alignment horizontal="left"/>
    </xf>
    <xf numFmtId="0" fontId="18" fillId="0" borderId="0" xfId="3" applyFont="1" applyFill="1"/>
    <xf numFmtId="0" fontId="19" fillId="0" borderId="0" xfId="4" applyFont="1" applyFill="1" applyAlignment="1" applyProtection="1">
      <alignment horizontal="left"/>
    </xf>
    <xf numFmtId="0" fontId="19" fillId="0" borderId="0" xfId="5" applyFont="1"/>
    <xf numFmtId="0" fontId="19" fillId="0" borderId="17" xfId="2" quotePrefix="1" applyFont="1" applyFill="1" applyBorder="1" applyAlignment="1" applyProtection="1">
      <alignment horizontal="center"/>
    </xf>
    <xf numFmtId="0" fontId="19" fillId="0" borderId="0" xfId="4" applyFont="1" applyFill="1" applyAlignment="1">
      <alignment horizontal="left" vertical="center" indent="7"/>
    </xf>
    <xf numFmtId="0" fontId="20" fillId="33" borderId="0" xfId="4" applyFont="1" applyFill="1" applyAlignment="1" applyProtection="1">
      <alignment horizontal="right"/>
    </xf>
    <xf numFmtId="0" fontId="20" fillId="33" borderId="0" xfId="4" applyFont="1" applyFill="1" applyAlignment="1">
      <alignment horizontal="right"/>
    </xf>
    <xf numFmtId="0" fontId="20" fillId="33" borderId="0" xfId="4" quotePrefix="1" applyFont="1" applyFill="1" applyAlignment="1" applyProtection="1">
      <alignment horizontal="right"/>
    </xf>
    <xf numFmtId="0" fontId="21" fillId="0" borderId="0" xfId="4" applyFont="1" applyFill="1" applyAlignment="1" applyProtection="1">
      <alignment horizontal="left" indent="7"/>
    </xf>
    <xf numFmtId="3" fontId="21" fillId="0" borderId="0" xfId="4" applyNumberFormat="1" applyFont="1" applyFill="1" applyAlignment="1" applyProtection="1">
      <alignment horizontal="right" indent="1"/>
    </xf>
    <xf numFmtId="164" fontId="21" fillId="0" borderId="0" xfId="4" applyNumberFormat="1" applyFont="1" applyFill="1" applyAlignment="1" applyProtection="1">
      <alignment horizontal="right" indent="1"/>
    </xf>
    <xf numFmtId="3" fontId="22" fillId="0" borderId="0" xfId="4" applyNumberFormat="1" applyFont="1" applyFill="1" applyAlignment="1" applyProtection="1">
      <alignment horizontal="right" indent="1"/>
    </xf>
    <xf numFmtId="164" fontId="22" fillId="0" borderId="0" xfId="4" applyNumberFormat="1" applyFont="1" applyFill="1" applyAlignment="1" applyProtection="1">
      <alignment horizontal="right" indent="1"/>
    </xf>
    <xf numFmtId="0" fontId="19" fillId="0" borderId="0" xfId="1" applyFont="1" applyAlignment="1">
      <alignment horizontal="left" indent="7"/>
    </xf>
    <xf numFmtId="3" fontId="19" fillId="0" borderId="0" xfId="4" applyNumberFormat="1" applyFont="1" applyFill="1" applyAlignment="1">
      <alignment horizontal="right" indent="1"/>
    </xf>
    <xf numFmtId="164" fontId="19" fillId="0" borderId="0" xfId="4" applyNumberFormat="1" applyFont="1" applyFill="1" applyAlignment="1">
      <alignment horizontal="right" indent="1"/>
    </xf>
    <xf numFmtId="3" fontId="20" fillId="0" borderId="0" xfId="4" applyNumberFormat="1" applyFont="1" applyFill="1" applyAlignment="1">
      <alignment horizontal="right" indent="1"/>
    </xf>
    <xf numFmtId="164" fontId="20" fillId="0" borderId="0" xfId="4" applyNumberFormat="1" applyFont="1" applyFill="1" applyAlignment="1">
      <alignment horizontal="right" indent="1"/>
    </xf>
    <xf numFmtId="0" fontId="21" fillId="0" borderId="0" xfId="1" applyFont="1"/>
    <xf numFmtId="0" fontId="19" fillId="0" borderId="0" xfId="1" applyFont="1" applyFill="1" applyAlignment="1">
      <alignment horizontal="left" indent="7"/>
    </xf>
    <xf numFmtId="3" fontId="19" fillId="0" borderId="0" xfId="4" applyNumberFormat="1" applyFont="1" applyFill="1" applyAlignment="1" applyProtection="1">
      <alignment horizontal="right" indent="1"/>
    </xf>
    <xf numFmtId="164" fontId="19" fillId="0" borderId="0" xfId="4" applyNumberFormat="1" applyFont="1" applyFill="1" applyAlignment="1" applyProtection="1">
      <alignment horizontal="right" indent="1"/>
    </xf>
    <xf numFmtId="3" fontId="20" fillId="0" borderId="0" xfId="4" applyNumberFormat="1" applyFont="1" applyFill="1" applyAlignment="1" applyProtection="1">
      <alignment horizontal="right" indent="1"/>
    </xf>
    <xf numFmtId="164" fontId="20" fillId="0" borderId="0" xfId="4" applyNumberFormat="1" applyFont="1" applyFill="1" applyAlignment="1" applyProtection="1">
      <alignment horizontal="right" indent="1"/>
    </xf>
    <xf numFmtId="0" fontId="22" fillId="0" borderId="0" xfId="1" applyFont="1"/>
    <xf numFmtId="0" fontId="22" fillId="0" borderId="0" xfId="4" applyFont="1" applyFill="1" applyAlignment="1" applyProtection="1">
      <alignment horizontal="left" indent="7"/>
    </xf>
    <xf numFmtId="0" fontId="20" fillId="0" borderId="0" xfId="4" applyFont="1" applyFill="1" applyAlignment="1" applyProtection="1">
      <alignment horizontal="left" indent="7"/>
    </xf>
    <xf numFmtId="0" fontId="19" fillId="0" borderId="0" xfId="4" applyFont="1" applyFill="1" applyAlignment="1" applyProtection="1">
      <alignment horizontal="left" indent="7"/>
    </xf>
    <xf numFmtId="3" fontId="19" fillId="0" borderId="0" xfId="4" applyNumberFormat="1" applyFont="1" applyFill="1" applyBorder="1" applyAlignment="1" applyProtection="1">
      <alignment horizontal="right" indent="1"/>
      <protection locked="0"/>
    </xf>
    <xf numFmtId="3" fontId="20" fillId="0" borderId="0" xfId="4" applyNumberFormat="1" applyFont="1" applyFill="1" applyBorder="1" applyAlignment="1" applyProtection="1">
      <alignment horizontal="right" indent="1"/>
      <protection locked="0"/>
    </xf>
    <xf numFmtId="165" fontId="19" fillId="0" borderId="0" xfId="0" applyNumberFormat="1" applyFont="1" applyFill="1" applyAlignment="1">
      <alignment horizontal="right" indent="1"/>
    </xf>
    <xf numFmtId="0" fontId="19" fillId="0" borderId="22" xfId="4" applyFont="1" applyFill="1" applyBorder="1" applyAlignment="1" applyProtection="1">
      <alignment horizontal="left"/>
    </xf>
    <xf numFmtId="3" fontId="19" fillId="0" borderId="22" xfId="4" applyNumberFormat="1" applyFont="1" applyFill="1" applyBorder="1" applyAlignment="1" applyProtection="1">
      <alignment horizontal="right"/>
    </xf>
    <xf numFmtId="164" fontId="19" fillId="0" borderId="22" xfId="4" applyNumberFormat="1" applyFont="1" applyFill="1" applyBorder="1" applyAlignment="1" applyProtection="1">
      <alignment horizontal="right"/>
    </xf>
    <xf numFmtId="0" fontId="19" fillId="0" borderId="0" xfId="4" applyFont="1" applyFill="1" applyBorder="1" applyAlignment="1" applyProtection="1">
      <alignment horizontal="left"/>
    </xf>
    <xf numFmtId="3" fontId="19" fillId="0" borderId="0" xfId="4" applyNumberFormat="1" applyFont="1" applyFill="1" applyBorder="1" applyAlignment="1" applyProtection="1">
      <alignment horizontal="right"/>
    </xf>
    <xf numFmtId="164" fontId="19" fillId="0" borderId="0" xfId="4" applyNumberFormat="1" applyFont="1" applyFill="1" applyBorder="1" applyAlignment="1" applyProtection="1">
      <alignment horizontal="right"/>
    </xf>
    <xf numFmtId="0" fontId="19" fillId="0" borderId="0" xfId="0" applyFont="1" applyFill="1" applyAlignment="1">
      <alignment horizontal="left"/>
    </xf>
    <xf numFmtId="0" fontId="21" fillId="0" borderId="0" xfId="4" applyFont="1" applyAlignment="1" applyProtection="1">
      <alignment horizontal="left"/>
    </xf>
    <xf numFmtId="3" fontId="19" fillId="0" borderId="0" xfId="4" applyNumberFormat="1" applyFont="1"/>
    <xf numFmtId="0" fontId="19" fillId="0" borderId="0" xfId="4" applyFont="1" applyFill="1"/>
    <xf numFmtId="0" fontId="19" fillId="0" borderId="0" xfId="4" applyFont="1"/>
    <xf numFmtId="3" fontId="19" fillId="0" borderId="0" xfId="1" applyNumberFormat="1" applyFont="1"/>
    <xf numFmtId="166" fontId="19" fillId="0" borderId="0" xfId="1" applyNumberFormat="1" applyFont="1"/>
    <xf numFmtId="0" fontId="19" fillId="0" borderId="0" xfId="1" applyFont="1" applyFill="1"/>
    <xf numFmtId="0" fontId="23" fillId="0" borderId="0" xfId="1" applyFont="1" applyFill="1"/>
    <xf numFmtId="0" fontId="21" fillId="57" borderId="0" xfId="4" applyFont="1" applyFill="1" applyAlignment="1" applyProtection="1">
      <alignment horizontal="left" indent="7"/>
    </xf>
    <xf numFmtId="3" fontId="21" fillId="57" borderId="0" xfId="4" applyNumberFormat="1" applyFont="1" applyFill="1" applyAlignment="1" applyProtection="1">
      <alignment horizontal="right" indent="1"/>
    </xf>
    <xf numFmtId="164" fontId="21" fillId="57" borderId="0" xfId="4" applyNumberFormat="1" applyFont="1" applyFill="1" applyAlignment="1" applyProtection="1">
      <alignment horizontal="right" indent="1"/>
    </xf>
    <xf numFmtId="3" fontId="22" fillId="57" borderId="0" xfId="4" applyNumberFormat="1" applyFont="1" applyFill="1" applyAlignment="1" applyProtection="1">
      <alignment horizontal="right" indent="1"/>
    </xf>
    <xf numFmtId="164" fontId="22" fillId="57" borderId="0" xfId="4" applyNumberFormat="1" applyFont="1" applyFill="1" applyAlignment="1" applyProtection="1">
      <alignment horizontal="right" indent="1"/>
    </xf>
    <xf numFmtId="0" fontId="19" fillId="0" borderId="18" xfId="2" applyFont="1" applyFill="1" applyBorder="1" applyAlignment="1" applyProtection="1">
      <alignment horizontal="center" vertical="center" wrapText="1"/>
    </xf>
    <xf numFmtId="0" fontId="19" fillId="0" borderId="21" xfId="2" applyFont="1" applyFill="1" applyBorder="1" applyAlignment="1" applyProtection="1">
      <alignment horizontal="center" vertical="center" wrapText="1"/>
    </xf>
    <xf numFmtId="0" fontId="19" fillId="0" borderId="10" xfId="4" applyFont="1" applyFill="1" applyBorder="1" applyAlignment="1" applyProtection="1">
      <alignment horizontal="center" vertical="center"/>
    </xf>
    <xf numFmtId="0" fontId="19" fillId="0" borderId="11" xfId="4" applyFont="1" applyFill="1" applyBorder="1" applyAlignment="1" applyProtection="1">
      <alignment horizontal="center" vertical="center"/>
    </xf>
    <xf numFmtId="0" fontId="19" fillId="0" borderId="15" xfId="4" applyFont="1" applyFill="1" applyBorder="1" applyAlignment="1" applyProtection="1">
      <alignment horizontal="center" vertical="center"/>
    </xf>
    <xf numFmtId="0" fontId="19" fillId="0" borderId="16" xfId="4" applyFont="1" applyFill="1" applyBorder="1" applyAlignment="1" applyProtection="1">
      <alignment horizontal="center" vertical="center"/>
    </xf>
    <xf numFmtId="0" fontId="19" fillId="0" borderId="19" xfId="4" applyFont="1" applyFill="1" applyBorder="1" applyAlignment="1" applyProtection="1">
      <alignment horizontal="center" vertical="center"/>
    </xf>
    <xf numFmtId="0" fontId="19" fillId="0" borderId="20" xfId="4" applyFont="1" applyFill="1" applyBorder="1" applyAlignment="1" applyProtection="1">
      <alignment horizontal="center" vertical="center"/>
    </xf>
    <xf numFmtId="0" fontId="20" fillId="0" borderId="12" xfId="4" applyFont="1" applyFill="1" applyBorder="1" applyAlignment="1" applyProtection="1">
      <alignment horizontal="center"/>
    </xf>
    <xf numFmtId="0" fontId="20" fillId="0" borderId="13" xfId="4" applyFont="1" applyFill="1" applyBorder="1" applyAlignment="1" applyProtection="1">
      <alignment horizontal="center"/>
    </xf>
    <xf numFmtId="0" fontId="20" fillId="0" borderId="14" xfId="4" applyFont="1" applyFill="1" applyBorder="1" applyAlignment="1" applyProtection="1">
      <alignment horizontal="center"/>
    </xf>
    <xf numFmtId="0" fontId="19" fillId="0" borderId="18" xfId="2" applyFont="1" applyFill="1" applyBorder="1" applyAlignment="1" applyProtection="1">
      <alignment horizontal="center" vertical="center"/>
    </xf>
    <xf numFmtId="0" fontId="19" fillId="0" borderId="21" xfId="2" applyFont="1" applyFill="1" applyBorder="1" applyAlignment="1" applyProtection="1">
      <alignment horizontal="center" vertical="center"/>
    </xf>
  </cellXfs>
  <cellStyles count="42766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4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2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1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5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3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K44"/>
  <sheetViews>
    <sheetView showGridLines="0" tabSelected="1" zoomScale="85" zoomScaleNormal="85" workbookViewId="0"/>
  </sheetViews>
  <sheetFormatPr baseColWidth="10" defaultColWidth="11.42578125" defaultRowHeight="12.75"/>
  <cols>
    <col min="1" max="1" width="3.7109375" style="1" customWidth="1"/>
    <col min="2" max="2" width="2.5703125" style="1" customWidth="1"/>
    <col min="3" max="3" width="75.28515625" style="1" customWidth="1"/>
    <col min="4" max="4" width="16.28515625" style="1" customWidth="1"/>
    <col min="5" max="5" width="15.28515625" style="1" customWidth="1"/>
    <col min="6" max="6" width="16.7109375" style="1" customWidth="1"/>
    <col min="7" max="7" width="19.140625" style="1" customWidth="1"/>
    <col min="8" max="8" width="15.5703125" style="1" customWidth="1"/>
    <col min="9" max="9" width="15.42578125" style="1" customWidth="1"/>
    <col min="10" max="10" width="14.140625" style="1" customWidth="1"/>
    <col min="11" max="11" width="16.7109375" style="1" customWidth="1"/>
    <col min="12" max="16384" width="11.42578125" style="1"/>
  </cols>
  <sheetData>
    <row r="2" spans="2:11" s="2" customFormat="1">
      <c r="B2" s="3" t="s">
        <v>0</v>
      </c>
      <c r="C2" s="3"/>
      <c r="D2" s="4"/>
      <c r="E2" s="4"/>
      <c r="F2" s="4"/>
      <c r="G2" s="4"/>
    </row>
    <row r="3" spans="2:11" ht="5.0999999999999996" customHeight="1">
      <c r="B3" s="5"/>
      <c r="C3" s="5"/>
      <c r="D3" s="6"/>
      <c r="E3" s="6"/>
      <c r="F3" s="6"/>
      <c r="G3" s="6"/>
    </row>
    <row r="4" spans="2:11">
      <c r="B4" s="57" t="s">
        <v>1</v>
      </c>
      <c r="C4" s="58"/>
      <c r="D4" s="63" t="s">
        <v>2</v>
      </c>
      <c r="E4" s="64"/>
      <c r="F4" s="64"/>
      <c r="G4" s="65"/>
      <c r="H4" s="63" t="s">
        <v>3</v>
      </c>
      <c r="I4" s="64"/>
      <c r="J4" s="64"/>
      <c r="K4" s="65"/>
    </row>
    <row r="5" spans="2:11">
      <c r="B5" s="59"/>
      <c r="C5" s="60"/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</row>
    <row r="6" spans="2:11" ht="12.75" customHeight="1">
      <c r="B6" s="59"/>
      <c r="C6" s="60"/>
      <c r="D6" s="55" t="s">
        <v>12</v>
      </c>
      <c r="E6" s="66" t="s">
        <v>13</v>
      </c>
      <c r="F6" s="55" t="s">
        <v>14</v>
      </c>
      <c r="G6" s="55" t="s">
        <v>15</v>
      </c>
      <c r="H6" s="55" t="s">
        <v>12</v>
      </c>
      <c r="I6" s="66" t="s">
        <v>13</v>
      </c>
      <c r="J6" s="55" t="s">
        <v>16</v>
      </c>
      <c r="K6" s="55" t="s">
        <v>17</v>
      </c>
    </row>
    <row r="7" spans="2:11" ht="12.75" customHeight="1">
      <c r="B7" s="59"/>
      <c r="C7" s="60"/>
      <c r="D7" s="55"/>
      <c r="E7" s="66"/>
      <c r="F7" s="55"/>
      <c r="G7" s="55"/>
      <c r="H7" s="55"/>
      <c r="I7" s="66"/>
      <c r="J7" s="55"/>
      <c r="K7" s="55"/>
    </row>
    <row r="8" spans="2:11">
      <c r="B8" s="61"/>
      <c r="C8" s="62"/>
      <c r="D8" s="56"/>
      <c r="E8" s="67"/>
      <c r="F8" s="56"/>
      <c r="G8" s="56"/>
      <c r="H8" s="56"/>
      <c r="I8" s="67"/>
      <c r="J8" s="56"/>
      <c r="K8" s="56"/>
    </row>
    <row r="9" spans="2:11" ht="5.0999999999999996" customHeight="1">
      <c r="B9" s="8"/>
      <c r="C9" s="8"/>
      <c r="H9" s="9"/>
      <c r="I9" s="10"/>
      <c r="J9" s="9"/>
      <c r="K9" s="11"/>
    </row>
    <row r="10" spans="2:11" ht="15" customHeight="1">
      <c r="B10" s="50" t="s">
        <v>18</v>
      </c>
      <c r="C10" s="50"/>
      <c r="D10" s="51">
        <f>D12+D23+D29</f>
        <v>40843606</v>
      </c>
      <c r="E10" s="51">
        <f>E12+E23+E29</f>
        <v>43889807</v>
      </c>
      <c r="F10" s="52">
        <f>IFERROR((E10/D10)*100,0)</f>
        <v>107.45820777920538</v>
      </c>
      <c r="G10" s="52">
        <f>G12+G23+G29</f>
        <v>100</v>
      </c>
      <c r="H10" s="53">
        <f>H12+H23+H29</f>
        <v>42378001</v>
      </c>
      <c r="I10" s="53">
        <f>I12+I23+I29</f>
        <v>47313078</v>
      </c>
      <c r="J10" s="54">
        <f>IFERROR((I10/H10)*100,0)</f>
        <v>111.64537468390733</v>
      </c>
      <c r="K10" s="54">
        <f>K12+K23+K29</f>
        <v>100</v>
      </c>
    </row>
    <row r="11" spans="2:11" ht="15" customHeight="1">
      <c r="B11" s="17"/>
      <c r="C11" s="17"/>
      <c r="D11" s="18"/>
      <c r="E11" s="18"/>
      <c r="F11" s="19"/>
      <c r="G11" s="19"/>
      <c r="H11" s="20"/>
      <c r="I11" s="20"/>
      <c r="J11" s="21"/>
      <c r="K11" s="21"/>
    </row>
    <row r="12" spans="2:11" s="22" customFormat="1" ht="15" customHeight="1">
      <c r="B12" s="12" t="s">
        <v>19</v>
      </c>
      <c r="C12" s="12"/>
      <c r="D12" s="13">
        <f>SUM(D14:D21)</f>
        <v>31527035</v>
      </c>
      <c r="E12" s="13">
        <f>SUM(E14:E21)</f>
        <v>27979017</v>
      </c>
      <c r="F12" s="14">
        <f>IFERROR((E12/D12)*100,0)</f>
        <v>88.746109489839426</v>
      </c>
      <c r="G12" s="14">
        <f>+E12/E10*100</f>
        <v>63.748325436928901</v>
      </c>
      <c r="H12" s="13">
        <f>SUM(H14:H21)</f>
        <v>32771719</v>
      </c>
      <c r="I12" s="13">
        <f>SUM(I14:I21)</f>
        <v>30378896</v>
      </c>
      <c r="J12" s="16">
        <f>IFERROR((I12/H12)*100,0)</f>
        <v>92.698512397228839</v>
      </c>
      <c r="K12" s="16">
        <f>+I12/I10*100</f>
        <v>64.208242803395706</v>
      </c>
    </row>
    <row r="13" spans="2:11" ht="3.75" customHeight="1">
      <c r="B13" s="23"/>
      <c r="C13" s="23"/>
      <c r="D13" s="24"/>
      <c r="E13" s="24"/>
      <c r="F13" s="25"/>
      <c r="G13" s="25"/>
      <c r="H13" s="26"/>
      <c r="I13" s="26"/>
      <c r="J13" s="27"/>
      <c r="K13" s="27"/>
    </row>
    <row r="14" spans="2:11" s="28" customFormat="1" ht="15" customHeight="1">
      <c r="B14" s="29"/>
      <c r="C14" s="30" t="s">
        <v>20</v>
      </c>
      <c r="D14" s="24">
        <v>20674426</v>
      </c>
      <c r="E14" s="24">
        <v>19477004</v>
      </c>
      <c r="F14" s="25">
        <f t="shared" ref="F14:F21" si="0">IFERROR((E14/D14)*100,0)</f>
        <v>94.208197122377186</v>
      </c>
      <c r="G14" s="25">
        <f t="shared" ref="G14:G21" si="1">+E14/$E$10*100</f>
        <v>44.377055474406617</v>
      </c>
      <c r="H14" s="26">
        <v>20725966</v>
      </c>
      <c r="I14" s="26">
        <v>21731859</v>
      </c>
      <c r="J14" s="27">
        <f t="shared" ref="J14:J21" si="2">IFERROR((I14/H14)*100,0)</f>
        <v>104.85329851453002</v>
      </c>
      <c r="K14" s="27">
        <f t="shared" ref="K14:K21" si="3">+I14/$I$10*100</f>
        <v>45.932033844849407</v>
      </c>
    </row>
    <row r="15" spans="2:11" s="22" customFormat="1" ht="15" customHeight="1">
      <c r="B15" s="12"/>
      <c r="C15" s="31" t="s">
        <v>21</v>
      </c>
      <c r="D15" s="24">
        <v>2648997</v>
      </c>
      <c r="E15" s="24">
        <v>1969471</v>
      </c>
      <c r="F15" s="25">
        <f t="shared" si="0"/>
        <v>74.347800318384657</v>
      </c>
      <c r="G15" s="25">
        <f t="shared" si="1"/>
        <v>4.4873084085332158</v>
      </c>
      <c r="H15" s="24">
        <v>2232507</v>
      </c>
      <c r="I15" s="24">
        <v>2409086</v>
      </c>
      <c r="J15" s="25">
        <f t="shared" si="2"/>
        <v>107.90944888414684</v>
      </c>
      <c r="K15" s="25">
        <f t="shared" si="3"/>
        <v>5.0917972405008189</v>
      </c>
    </row>
    <row r="16" spans="2:11" s="22" customFormat="1" ht="15" customHeight="1">
      <c r="B16" s="12"/>
      <c r="C16" s="31" t="s">
        <v>22</v>
      </c>
      <c r="D16" s="24">
        <v>4475228</v>
      </c>
      <c r="E16" s="24">
        <v>4917101</v>
      </c>
      <c r="F16" s="25">
        <f t="shared" si="0"/>
        <v>109.87375391823613</v>
      </c>
      <c r="G16" s="25">
        <f t="shared" si="1"/>
        <v>11.203286904405847</v>
      </c>
      <c r="H16" s="24">
        <v>5121062</v>
      </c>
      <c r="I16" s="24">
        <v>4747858</v>
      </c>
      <c r="J16" s="25">
        <f t="shared" si="2"/>
        <v>92.712370988673825</v>
      </c>
      <c r="K16" s="25">
        <f t="shared" si="3"/>
        <v>10.034980180321391</v>
      </c>
    </row>
    <row r="17" spans="2:11" s="22" customFormat="1" ht="15" customHeight="1">
      <c r="B17" s="12"/>
      <c r="C17" s="31" t="s">
        <v>23</v>
      </c>
      <c r="D17" s="24">
        <v>399972</v>
      </c>
      <c r="E17" s="24">
        <v>302512</v>
      </c>
      <c r="F17" s="25">
        <f t="shared" si="0"/>
        <v>75.633294330603135</v>
      </c>
      <c r="G17" s="25">
        <f t="shared" si="1"/>
        <v>0.68925342961749636</v>
      </c>
      <c r="H17" s="24">
        <v>410747</v>
      </c>
      <c r="I17" s="24">
        <v>309168</v>
      </c>
      <c r="J17" s="25">
        <f t="shared" si="2"/>
        <v>75.269691561959064</v>
      </c>
      <c r="K17" s="25">
        <f t="shared" si="3"/>
        <v>0.65345146219402594</v>
      </c>
    </row>
    <row r="18" spans="2:11" s="22" customFormat="1" ht="15" customHeight="1">
      <c r="B18" s="12"/>
      <c r="C18" s="31" t="s">
        <v>24</v>
      </c>
      <c r="D18" s="32">
        <v>946552</v>
      </c>
      <c r="E18" s="32">
        <v>1113797</v>
      </c>
      <c r="F18" s="25">
        <f t="shared" si="0"/>
        <v>117.66886552455648</v>
      </c>
      <c r="G18" s="25">
        <f t="shared" si="1"/>
        <v>2.537712230085678</v>
      </c>
      <c r="H18" s="33">
        <v>1006445</v>
      </c>
      <c r="I18" s="33">
        <v>817070</v>
      </c>
      <c r="J18" s="27">
        <f t="shared" si="2"/>
        <v>81.183770598492714</v>
      </c>
      <c r="K18" s="27">
        <f t="shared" si="3"/>
        <v>1.7269432354411605</v>
      </c>
    </row>
    <row r="19" spans="2:11" s="22" customFormat="1" ht="15" customHeight="1">
      <c r="B19" s="12"/>
      <c r="C19" s="31" t="s">
        <v>25</v>
      </c>
      <c r="D19" s="34">
        <v>141656</v>
      </c>
      <c r="E19" s="34">
        <v>153011</v>
      </c>
      <c r="F19" s="25">
        <f t="shared" si="0"/>
        <v>108.01589766758907</v>
      </c>
      <c r="G19" s="25">
        <f t="shared" si="1"/>
        <v>0.34862536533824356</v>
      </c>
      <c r="H19" s="33">
        <v>141656</v>
      </c>
      <c r="I19" s="33">
        <v>177423</v>
      </c>
      <c r="J19" s="27">
        <f t="shared" si="2"/>
        <v>125.24919523352347</v>
      </c>
      <c r="K19" s="27">
        <f t="shared" si="3"/>
        <v>0.37499779659230797</v>
      </c>
    </row>
    <row r="20" spans="2:11" s="22" customFormat="1" ht="15" customHeight="1">
      <c r="B20" s="12"/>
      <c r="C20" s="31" t="s">
        <v>26</v>
      </c>
      <c r="D20" s="32">
        <v>50264</v>
      </c>
      <c r="E20" s="32">
        <v>8547</v>
      </c>
      <c r="F20" s="25">
        <f t="shared" si="0"/>
        <v>17.004217730383576</v>
      </c>
      <c r="G20" s="25">
        <f t="shared" si="1"/>
        <v>1.9473769843645017E-2</v>
      </c>
      <c r="H20" s="33">
        <v>52198</v>
      </c>
      <c r="I20" s="33">
        <v>103057</v>
      </c>
      <c r="J20" s="27">
        <f t="shared" si="2"/>
        <v>197.43476761561743</v>
      </c>
      <c r="K20" s="27">
        <f t="shared" si="3"/>
        <v>0.2178192676451953</v>
      </c>
    </row>
    <row r="21" spans="2:11" s="22" customFormat="1" ht="15" customHeight="1">
      <c r="B21" s="12"/>
      <c r="C21" s="31" t="s">
        <v>27</v>
      </c>
      <c r="D21" s="32">
        <v>2189940</v>
      </c>
      <c r="E21" s="32">
        <v>37574</v>
      </c>
      <c r="F21" s="25">
        <f t="shared" si="0"/>
        <v>1.715754769537065</v>
      </c>
      <c r="G21" s="25">
        <f t="shared" si="1"/>
        <v>8.5609854698153492E-2</v>
      </c>
      <c r="H21" s="33">
        <v>3081138</v>
      </c>
      <c r="I21" s="33">
        <v>83375</v>
      </c>
      <c r="J21" s="27">
        <f t="shared" si="2"/>
        <v>2.7059807123212267</v>
      </c>
      <c r="K21" s="27">
        <f t="shared" si="3"/>
        <v>0.17621977585140414</v>
      </c>
    </row>
    <row r="22" spans="2:11" ht="15" customHeight="1">
      <c r="B22" s="23"/>
      <c r="C22" s="23"/>
      <c r="D22" s="24"/>
      <c r="E22" s="24"/>
      <c r="F22" s="25"/>
      <c r="G22" s="25"/>
      <c r="H22" s="26"/>
      <c r="I22" s="26"/>
      <c r="J22" s="27"/>
      <c r="K22" s="27"/>
    </row>
    <row r="23" spans="2:11" s="22" customFormat="1" ht="15" customHeight="1">
      <c r="B23" s="12" t="s">
        <v>28</v>
      </c>
      <c r="C23" s="12"/>
      <c r="D23" s="13">
        <f>SUM(D25:D27)</f>
        <v>1201951</v>
      </c>
      <c r="E23" s="13">
        <f>SUM(E25:E27)</f>
        <v>457510</v>
      </c>
      <c r="F23" s="14">
        <f>IFERROR((E23/D23)*100,0)</f>
        <v>38.063947698367073</v>
      </c>
      <c r="G23" s="14">
        <f>+E23/$E$10*100</f>
        <v>1.0424060420224677</v>
      </c>
      <c r="H23" s="13">
        <f>SUM(H25:H27)</f>
        <v>1359569</v>
      </c>
      <c r="I23" s="13">
        <f>SUM(I25:I27)</f>
        <v>718561</v>
      </c>
      <c r="J23" s="16">
        <f>IFERROR((I23/H23)*100,0)</f>
        <v>52.852117104758932</v>
      </c>
      <c r="K23" s="16">
        <f>+I23/$I$10*100</f>
        <v>1.5187365320007293</v>
      </c>
    </row>
    <row r="24" spans="2:11" ht="4.5" customHeight="1">
      <c r="B24" s="31"/>
      <c r="C24" s="31"/>
      <c r="D24" s="24"/>
      <c r="E24" s="24"/>
      <c r="F24" s="25"/>
      <c r="G24" s="25"/>
      <c r="H24" s="26"/>
      <c r="I24" s="26"/>
      <c r="J24" s="27"/>
      <c r="K24" s="27"/>
    </row>
    <row r="25" spans="2:11" ht="15" customHeight="1">
      <c r="B25" s="31"/>
      <c r="C25" s="31" t="s">
        <v>29</v>
      </c>
      <c r="D25" s="34">
        <v>11933</v>
      </c>
      <c r="E25" s="34">
        <v>13</v>
      </c>
      <c r="F25" s="25">
        <f>IFERROR((E25/D25)*100,0)</f>
        <v>0.10894159054722198</v>
      </c>
      <c r="G25" s="25">
        <f>+E25/$E$10*100</f>
        <v>2.9619633551817622E-5</v>
      </c>
      <c r="H25" s="34">
        <v>14482</v>
      </c>
      <c r="I25" s="34">
        <v>617</v>
      </c>
      <c r="J25" s="27">
        <f>IFERROR((I25/H25)*100,0)</f>
        <v>4.2604612622565945</v>
      </c>
      <c r="K25" s="27">
        <f>+I25/$I$10*100</f>
        <v>1.3040791808133895E-3</v>
      </c>
    </row>
    <row r="26" spans="2:11" ht="15" customHeight="1">
      <c r="B26" s="31"/>
      <c r="C26" s="31" t="s">
        <v>30</v>
      </c>
      <c r="D26" s="24">
        <v>569112</v>
      </c>
      <c r="E26" s="24">
        <v>228792</v>
      </c>
      <c r="F26" s="25">
        <f>IFERROR((E26/D26)*100,0)</f>
        <v>40.201577193944246</v>
      </c>
      <c r="G26" s="25">
        <f>+E26/$E$10*100</f>
        <v>0.5212873230451891</v>
      </c>
      <c r="H26" s="26">
        <v>566364</v>
      </c>
      <c r="I26" s="26">
        <v>227389</v>
      </c>
      <c r="J26" s="27">
        <f>IFERROR((I26/H26)*100,0)</f>
        <v>40.148914832157409</v>
      </c>
      <c r="K26" s="27">
        <f>+I26/$I$10*100</f>
        <v>0.48060496085247295</v>
      </c>
    </row>
    <row r="27" spans="2:11" ht="15" customHeight="1">
      <c r="B27" s="31"/>
      <c r="C27" s="31" t="s">
        <v>31</v>
      </c>
      <c r="D27" s="34">
        <v>620906</v>
      </c>
      <c r="E27" s="34">
        <v>228705</v>
      </c>
      <c r="F27" s="25">
        <f>IFERROR((E27/D27)*100,0)</f>
        <v>36.834077944165458</v>
      </c>
      <c r="G27" s="25">
        <f>+E27/$E$10*100</f>
        <v>0.52108909934372694</v>
      </c>
      <c r="H27" s="34">
        <v>778723</v>
      </c>
      <c r="I27" s="34">
        <v>490555</v>
      </c>
      <c r="J27" s="27">
        <f>IFERROR((I27/H27)*100,0)</f>
        <v>62.994800461781665</v>
      </c>
      <c r="K27" s="27">
        <f>+I27/$I$10*100</f>
        <v>1.0368274919674429</v>
      </c>
    </row>
    <row r="28" spans="2:11" ht="15" customHeight="1">
      <c r="B28" s="23"/>
      <c r="C28" s="23"/>
      <c r="D28" s="24"/>
      <c r="E28" s="24"/>
      <c r="F28" s="25"/>
      <c r="G28" s="25"/>
      <c r="H28" s="26"/>
      <c r="I28" s="26"/>
      <c r="J28" s="27"/>
      <c r="K28" s="27"/>
    </row>
    <row r="29" spans="2:11" s="22" customFormat="1" ht="15" customHeight="1">
      <c r="B29" s="12" t="s">
        <v>32</v>
      </c>
      <c r="C29" s="12"/>
      <c r="D29" s="13">
        <f>SUM(D30:D33)</f>
        <v>8114620</v>
      </c>
      <c r="E29" s="13">
        <f>SUM(E30:E33)</f>
        <v>15453280</v>
      </c>
      <c r="F29" s="14">
        <f>IFERROR((E29/D29)*100,0)</f>
        <v>190.43750662384684</v>
      </c>
      <c r="G29" s="14">
        <f>+E29/$E$10*100</f>
        <v>35.209268521048635</v>
      </c>
      <c r="H29" s="15">
        <f>SUM(H30:H33)</f>
        <v>8246713</v>
      </c>
      <c r="I29" s="15">
        <f>SUM(I30:I33)</f>
        <v>16215621</v>
      </c>
      <c r="J29" s="16">
        <f>IFERROR((I29/H29)*100,0)</f>
        <v>196.63132450468447</v>
      </c>
      <c r="K29" s="16">
        <f>+I29/$I$10*100</f>
        <v>34.273020664603557</v>
      </c>
    </row>
    <row r="30" spans="2:11" ht="15" customHeight="1">
      <c r="B30" s="31"/>
      <c r="C30" s="31" t="s">
        <v>33</v>
      </c>
      <c r="D30" s="24">
        <v>420199</v>
      </c>
      <c r="E30" s="24">
        <v>490320</v>
      </c>
      <c r="F30" s="25">
        <f>IFERROR((E30/D30)*100,0)</f>
        <v>116.68756946113628</v>
      </c>
      <c r="G30" s="25">
        <f>+E30/$E$10*100</f>
        <v>1.1171614402405552</v>
      </c>
      <c r="H30" s="26">
        <v>820809</v>
      </c>
      <c r="I30" s="26">
        <v>811735</v>
      </c>
      <c r="J30" s="27">
        <f>IFERROR((I30/H30)*100,0)</f>
        <v>98.894505299040333</v>
      </c>
      <c r="K30" s="27">
        <f>+I30/$I$10*100</f>
        <v>1.7156672833671907</v>
      </c>
    </row>
    <row r="31" spans="2:11" ht="15" customHeight="1">
      <c r="B31" s="31"/>
      <c r="C31" s="31" t="s">
        <v>34</v>
      </c>
      <c r="D31" s="24">
        <v>5772798</v>
      </c>
      <c r="E31" s="24">
        <v>5331879</v>
      </c>
      <c r="F31" s="25">
        <f>IFERROR((E31/D31)*100,0)</f>
        <v>92.36212664984987</v>
      </c>
      <c r="G31" s="25">
        <f>+E31/$E$10*100</f>
        <v>12.148330932510138</v>
      </c>
      <c r="H31" s="26">
        <v>5462636</v>
      </c>
      <c r="I31" s="26">
        <v>4949397</v>
      </c>
      <c r="J31" s="27">
        <f>IFERROR((I31/H31)*100,0)</f>
        <v>90.604554284781187</v>
      </c>
      <c r="K31" s="27">
        <f>+I31/$I$10*100</f>
        <v>10.460949084732977</v>
      </c>
    </row>
    <row r="32" spans="2:11" ht="15" customHeight="1">
      <c r="B32" s="31"/>
      <c r="C32" s="31" t="s">
        <v>35</v>
      </c>
      <c r="D32" s="24">
        <v>200700</v>
      </c>
      <c r="E32" s="24">
        <v>220835</v>
      </c>
      <c r="F32" s="25">
        <f>IFERROR((E32/D32)*100,0)</f>
        <v>110.03238664673643</v>
      </c>
      <c r="G32" s="25">
        <f>+E32/$E$10*100</f>
        <v>0.50315782887812655</v>
      </c>
      <c r="H32" s="26">
        <v>200700</v>
      </c>
      <c r="I32" s="26">
        <v>320929</v>
      </c>
      <c r="J32" s="27">
        <f>IFERROR((I32/H32)*100,0)</f>
        <v>159.90483308420528</v>
      </c>
      <c r="K32" s="27">
        <f>+I32/$I$10*100</f>
        <v>0.67830928268923874</v>
      </c>
    </row>
    <row r="33" spans="2:11" ht="15" customHeight="1">
      <c r="B33" s="31"/>
      <c r="C33" s="31" t="s">
        <v>36</v>
      </c>
      <c r="D33" s="24">
        <v>1720923</v>
      </c>
      <c r="E33" s="24">
        <v>9410246</v>
      </c>
      <c r="F33" s="25">
        <f>IFERROR((E33/D33)*100,0)</f>
        <v>546.81388998810519</v>
      </c>
      <c r="G33" s="25">
        <f>+E33/$E$10*100</f>
        <v>21.440618319419812</v>
      </c>
      <c r="H33" s="26">
        <v>1762568</v>
      </c>
      <c r="I33" s="26">
        <v>10133560</v>
      </c>
      <c r="J33" s="27">
        <f>IFERROR((I33/H33)*100,0)</f>
        <v>574.93157710794708</v>
      </c>
      <c r="K33" s="27">
        <f>+I33/$I$10*100</f>
        <v>21.418095013814149</v>
      </c>
    </row>
    <row r="34" spans="2:11" ht="6.75" customHeight="1" thickBot="1">
      <c r="B34" s="35"/>
      <c r="C34" s="35"/>
      <c r="D34" s="36"/>
      <c r="E34" s="36"/>
      <c r="F34" s="37"/>
      <c r="G34" s="37"/>
      <c r="H34" s="37"/>
      <c r="I34" s="37"/>
      <c r="J34" s="37"/>
      <c r="K34" s="37"/>
    </row>
    <row r="35" spans="2:11" ht="4.5" customHeight="1">
      <c r="B35" s="5"/>
      <c r="C35" s="38"/>
      <c r="D35" s="39"/>
      <c r="E35" s="39"/>
      <c r="F35" s="40"/>
      <c r="G35" s="40"/>
    </row>
    <row r="36" spans="2:11">
      <c r="B36" s="41" t="s">
        <v>37</v>
      </c>
      <c r="D36" s="39"/>
      <c r="E36" s="39"/>
      <c r="F36" s="40"/>
      <c r="G36" s="40"/>
    </row>
    <row r="37" spans="2:11" s="45" customFormat="1">
      <c r="B37" s="42" t="s">
        <v>38</v>
      </c>
      <c r="C37" s="43"/>
      <c r="D37" s="43"/>
      <c r="E37" s="44"/>
      <c r="F37" s="43"/>
      <c r="G37" s="43"/>
    </row>
    <row r="38" spans="2:11">
      <c r="E38" s="46"/>
      <c r="G38" s="47"/>
    </row>
    <row r="41" spans="2:11">
      <c r="B41" s="48"/>
      <c r="C41" s="49"/>
      <c r="D41" s="49"/>
    </row>
    <row r="42" spans="2:11">
      <c r="B42" s="48"/>
      <c r="C42" s="49"/>
      <c r="D42" s="49"/>
    </row>
    <row r="43" spans="2:11">
      <c r="B43" s="48"/>
      <c r="C43" s="49"/>
      <c r="D43" s="49"/>
    </row>
    <row r="44" spans="2:11" ht="12.75" customHeight="1"/>
  </sheetData>
  <mergeCells count="11">
    <mergeCell ref="K6:K8"/>
    <mergeCell ref="B4:C8"/>
    <mergeCell ref="D4:G4"/>
    <mergeCell ref="H4:K4"/>
    <mergeCell ref="D6:D8"/>
    <mergeCell ref="E6:E8"/>
    <mergeCell ref="F6:F8"/>
    <mergeCell ref="G6:G8"/>
    <mergeCell ref="H6:H8"/>
    <mergeCell ref="I6:I8"/>
    <mergeCell ref="J6:J8"/>
  </mergeCells>
  <pageMargins left="0.7" right="0.7" top="0.75" bottom="0.75" header="0.3" footer="0.3"/>
  <pageSetup paperSize="9" orientation="portrait" r:id="rId1"/>
  <ignoredErrors>
    <ignoredError sqref="D5:K5" numberStoredAsText="1"/>
    <ignoredError sqref="F10 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7.2.1_A_P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2019-08-19T14:37:07Z</dcterms:created>
  <dcterms:modified xsi:type="dcterms:W3CDTF">2021-05-11T16:07:10Z</dcterms:modified>
</cp:coreProperties>
</file>