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4.1.4_A 19" sheetId="1" r:id="rId1"/>
    <sheet name="Gráf-04.1.4_1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5" i="2" l="1"/>
  <c r="D10" i="1"/>
  <c r="E10" i="1"/>
  <c r="F10" i="1"/>
  <c r="G10" i="1"/>
  <c r="H10" i="1"/>
  <c r="I10" i="1"/>
  <c r="I6" i="1" s="1"/>
  <c r="J10" i="1"/>
  <c r="K10" i="1"/>
  <c r="L10" i="1"/>
  <c r="M10" i="1"/>
  <c r="N10" i="1"/>
  <c r="O10" i="1"/>
  <c r="P10" i="1"/>
  <c r="Q10" i="1"/>
  <c r="R10" i="1"/>
  <c r="S10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D53" i="1"/>
  <c r="E53" i="1"/>
  <c r="F53" i="1"/>
  <c r="G53" i="1"/>
  <c r="H53" i="1"/>
  <c r="I53" i="1"/>
  <c r="I49" i="1" s="1"/>
  <c r="J53" i="1"/>
  <c r="K53" i="1"/>
  <c r="L53" i="1"/>
  <c r="M53" i="1"/>
  <c r="N53" i="1"/>
  <c r="O53" i="1"/>
  <c r="P53" i="1"/>
  <c r="Q53" i="1"/>
  <c r="R53" i="1"/>
  <c r="S53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D95" i="1"/>
  <c r="E95" i="1"/>
  <c r="F95" i="1"/>
  <c r="G95" i="1"/>
  <c r="H95" i="1"/>
  <c r="I95" i="1"/>
  <c r="I91" i="1" s="1"/>
  <c r="J95" i="1"/>
  <c r="K95" i="1"/>
  <c r="L95" i="1"/>
  <c r="M95" i="1"/>
  <c r="N95" i="1"/>
  <c r="O95" i="1"/>
  <c r="P95" i="1"/>
  <c r="Q95" i="1"/>
  <c r="R95" i="1"/>
  <c r="S95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D138" i="1"/>
  <c r="E138" i="1"/>
  <c r="F138" i="1"/>
  <c r="G138" i="1"/>
  <c r="H138" i="1"/>
  <c r="I138" i="1"/>
  <c r="I134" i="1" s="1"/>
  <c r="J138" i="1"/>
  <c r="K138" i="1"/>
  <c r="L138" i="1"/>
  <c r="M138" i="1"/>
  <c r="N138" i="1"/>
  <c r="O138" i="1"/>
  <c r="P138" i="1"/>
  <c r="Q138" i="1"/>
  <c r="R138" i="1"/>
  <c r="S138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F134" i="1" l="1"/>
  <c r="N134" i="1"/>
  <c r="F91" i="1"/>
  <c r="N91" i="1"/>
  <c r="J91" i="1"/>
  <c r="F49" i="1"/>
  <c r="R49" i="1"/>
  <c r="N49" i="1"/>
  <c r="J49" i="1"/>
  <c r="F6" i="1"/>
  <c r="R6" i="1"/>
  <c r="N6" i="1"/>
  <c r="J6" i="1"/>
  <c r="R134" i="1"/>
  <c r="J134" i="1"/>
  <c r="R91" i="1"/>
  <c r="Q134" i="1"/>
  <c r="M134" i="1"/>
  <c r="E134" i="1"/>
  <c r="Q91" i="1"/>
  <c r="M91" i="1"/>
  <c r="E91" i="1"/>
  <c r="Q49" i="1"/>
  <c r="M49" i="1"/>
  <c r="E49" i="1"/>
  <c r="Q6" i="1"/>
  <c r="M6" i="1"/>
  <c r="E6" i="1"/>
  <c r="L134" i="1"/>
  <c r="P134" i="1"/>
  <c r="D134" i="1"/>
  <c r="L91" i="1"/>
  <c r="P91" i="1"/>
  <c r="D91" i="1"/>
  <c r="L49" i="1"/>
  <c r="P49" i="1"/>
  <c r="H49" i="1"/>
  <c r="D49" i="1"/>
  <c r="L6" i="1"/>
  <c r="P6" i="1"/>
  <c r="H6" i="1"/>
  <c r="D6" i="1"/>
  <c r="H134" i="1"/>
  <c r="H91" i="1"/>
  <c r="K134" i="1"/>
  <c r="G134" i="1"/>
  <c r="S134" i="1"/>
  <c r="O134" i="1"/>
  <c r="K91" i="1"/>
  <c r="G91" i="1"/>
  <c r="S91" i="1"/>
  <c r="O91" i="1"/>
  <c r="K49" i="1"/>
  <c r="G49" i="1"/>
  <c r="S49" i="1"/>
  <c r="O49" i="1"/>
  <c r="K6" i="1"/>
  <c r="G6" i="1"/>
  <c r="S6" i="1"/>
  <c r="O6" i="1"/>
</calcChain>
</file>

<file path=xl/sharedStrings.xml><?xml version="1.0" encoding="utf-8"?>
<sst xmlns="http://schemas.openxmlformats.org/spreadsheetml/2006/main" count="286" uniqueCount="70">
  <si>
    <r>
      <rPr>
        <b/>
        <sz val="10"/>
        <rFont val="Times New Roman"/>
        <family val="1"/>
      </rPr>
      <t>Fuente:</t>
    </r>
    <r>
      <rPr>
        <sz val="10"/>
        <rFont val="Times New Roman"/>
        <family val="1"/>
      </rPr>
      <t xml:space="preserve"> Ministerio de Salud Pública y Bienestar Social. Programa Ampliado de Inmunizaciones. </t>
    </r>
  </si>
  <si>
    <r>
      <rPr>
        <b/>
        <sz val="10"/>
        <rFont val="Times New Roman"/>
        <family val="1"/>
      </rPr>
      <t>V.P.H:</t>
    </r>
    <r>
      <rPr>
        <sz val="10"/>
        <rFont val="Times New Roman"/>
        <family val="1"/>
      </rPr>
      <t xml:space="preserve"> Virus del Papiloma Humano.</t>
    </r>
  </si>
  <si>
    <r>
      <rPr>
        <b/>
        <sz val="10"/>
        <rFont val="Times New Roman"/>
        <family val="1"/>
      </rPr>
      <t xml:space="preserve">V.V.Z.: </t>
    </r>
    <r>
      <rPr>
        <sz val="10"/>
        <rFont val="Times New Roman"/>
        <family val="1"/>
      </rPr>
      <t>Virus de Varicela Zoster.</t>
    </r>
  </si>
  <si>
    <r>
      <rPr>
        <b/>
        <sz val="10"/>
        <rFont val="Times New Roman"/>
        <family val="1"/>
      </rPr>
      <t>P.C.V.13</t>
    </r>
    <r>
      <rPr>
        <sz val="10"/>
        <rFont val="Times New Roman"/>
        <family val="1"/>
      </rPr>
      <t>: Vacuna contra el neumococo.</t>
    </r>
  </si>
  <si>
    <r>
      <rPr>
        <b/>
        <sz val="10"/>
        <rFont val="Times New Roman"/>
        <family val="1"/>
      </rPr>
      <t>D.P.T.:</t>
    </r>
    <r>
      <rPr>
        <sz val="10"/>
        <rFont val="Times New Roman"/>
        <family val="1"/>
      </rPr>
      <t xml:space="preserve"> Vacuna contra la difteria, tétanos y tos ferina.</t>
    </r>
  </si>
  <si>
    <r>
      <rPr>
        <b/>
        <sz val="10"/>
        <color theme="1"/>
        <rFont val="Times New Roman"/>
        <family val="1"/>
      </rPr>
      <t>HB-Ped:</t>
    </r>
    <r>
      <rPr>
        <sz val="10"/>
        <color theme="1"/>
        <rFont val="Times New Roman"/>
        <family val="1"/>
      </rPr>
      <t xml:space="preserve"> Vacuna contra el virus de la Hepatitis B.</t>
    </r>
  </si>
  <si>
    <r>
      <rPr>
        <b/>
        <sz val="10"/>
        <rFont val="Times New Roman"/>
        <family val="1"/>
      </rPr>
      <t>Tdpa:</t>
    </r>
    <r>
      <rPr>
        <sz val="10"/>
        <rFont val="Times New Roman"/>
        <family val="1"/>
      </rPr>
      <t xml:space="preserve"> Vacuna contra Tétanos, Difteria y Pertusis Acecular.</t>
    </r>
  </si>
  <si>
    <r>
      <rPr>
        <b/>
        <sz val="10"/>
        <rFont val="Times New Roman"/>
        <family val="1"/>
      </rPr>
      <t>S.R.:</t>
    </r>
    <r>
      <rPr>
        <sz val="10"/>
        <rFont val="Times New Roman"/>
        <family val="1"/>
      </rPr>
      <t xml:space="preserve"> Vacuna contra el sarampión y rubéola.</t>
    </r>
  </si>
  <si>
    <r>
      <rPr>
        <b/>
        <sz val="10"/>
        <rFont val="Times New Roman"/>
        <family val="1"/>
      </rPr>
      <t>ROTA:</t>
    </r>
    <r>
      <rPr>
        <sz val="10"/>
        <rFont val="Times New Roman"/>
        <family val="1"/>
      </rPr>
      <t xml:space="preserve"> Vacuna contra el rotavirus.</t>
    </r>
  </si>
  <si>
    <r>
      <rPr>
        <b/>
        <sz val="10"/>
        <rFont val="Times New Roman"/>
        <family val="1"/>
      </rPr>
      <t xml:space="preserve">S.P.R.: </t>
    </r>
    <r>
      <rPr>
        <sz val="10"/>
        <rFont val="Times New Roman"/>
        <family val="1"/>
      </rPr>
      <t>Vacuna contra el sarampión, papera y rubéola.</t>
    </r>
  </si>
  <si>
    <r>
      <rPr>
        <b/>
        <sz val="10"/>
        <rFont val="Times New Roman"/>
        <family val="1"/>
      </rPr>
      <t>I.P.V.:</t>
    </r>
    <r>
      <rPr>
        <sz val="10"/>
        <rFont val="Times New Roman"/>
        <family val="1"/>
      </rPr>
      <t xml:space="preserve"> Vacuna inactivada contra el virus polio.</t>
    </r>
  </si>
  <si>
    <r>
      <rPr>
        <b/>
        <sz val="10"/>
        <rFont val="Times New Roman"/>
        <family val="1"/>
      </rPr>
      <t>V.H.A.:</t>
    </r>
    <r>
      <rPr>
        <sz val="10"/>
        <rFont val="Times New Roman"/>
        <family val="1"/>
      </rPr>
      <t xml:space="preserve"> Vacuna contra el virus de la Hepatitis A.</t>
    </r>
  </si>
  <si>
    <r>
      <rPr>
        <b/>
        <sz val="10"/>
        <rFont val="Times New Roman"/>
        <family val="1"/>
      </rPr>
      <t>T.D.:</t>
    </r>
    <r>
      <rPr>
        <sz val="10"/>
        <rFont val="Times New Roman"/>
        <family val="1"/>
      </rPr>
      <t xml:space="preserve"> Vacuna contra el tétanos y difteria.</t>
    </r>
  </si>
  <si>
    <r>
      <rPr>
        <b/>
        <sz val="10"/>
        <rFont val="Times New Roman"/>
        <family val="1"/>
      </rPr>
      <t>B.C.G.:</t>
    </r>
    <r>
      <rPr>
        <sz val="10"/>
        <rFont val="Times New Roman"/>
        <family val="1"/>
      </rPr>
      <t xml:space="preserve"> Vacuna contra la tuberculosis.</t>
    </r>
  </si>
  <si>
    <r>
      <rPr>
        <b/>
        <sz val="10"/>
        <rFont val="Times New Roman"/>
        <family val="1"/>
      </rPr>
      <t>Penta</t>
    </r>
    <r>
      <rPr>
        <sz val="10"/>
        <rFont val="Times New Roman"/>
        <family val="1"/>
      </rPr>
      <t>: Vacuna contra la meningitis.</t>
    </r>
  </si>
  <si>
    <t>Dosis adicional</t>
  </si>
  <si>
    <t>Dosis única</t>
  </si>
  <si>
    <t>Primer refuerzo</t>
  </si>
  <si>
    <t>Quinta dosis</t>
  </si>
  <si>
    <t>Cuarta dosis</t>
  </si>
  <si>
    <t>Tercera dosis</t>
  </si>
  <si>
    <t>Segunda dosis</t>
  </si>
  <si>
    <t>Primera dosis</t>
  </si>
  <si>
    <t>Otras edades</t>
  </si>
  <si>
    <t>Dosis Adicional</t>
  </si>
  <si>
    <t>Segundo refuerzo (a los 4 años)</t>
  </si>
  <si>
    <t>De 2 a 4 años</t>
  </si>
  <si>
    <t>ESQUEMA COMPLEMENTARIO</t>
  </si>
  <si>
    <t>Mujeres en edad Fértil (15 a 49 años)</t>
  </si>
  <si>
    <t>Dosis Adicional de CNV</t>
  </si>
  <si>
    <t>Refuerzo</t>
  </si>
  <si>
    <t>De 1 año</t>
  </si>
  <si>
    <t xml:space="preserve">Menor de 1 año </t>
  </si>
  <si>
    <t>ESQUEMA BÁSICO</t>
  </si>
  <si>
    <t>TOTAL DOSIS APLICADAS</t>
  </si>
  <si>
    <t>Segundo Refuerzo</t>
  </si>
  <si>
    <t>Primer Refuerzo</t>
  </si>
  <si>
    <t>Quinta Dosis</t>
  </si>
  <si>
    <t>Cuarta Dosis</t>
  </si>
  <si>
    <t>Tercera Dosis</t>
  </si>
  <si>
    <t>Segunda Dosis</t>
  </si>
  <si>
    <t>Primera Dosis</t>
  </si>
  <si>
    <t>Segundo Refuerzo (a los 4 años)</t>
  </si>
  <si>
    <t>-</t>
  </si>
  <si>
    <t>TOTAL DOSIS APLICADAS 2016</t>
  </si>
  <si>
    <t>TOTAL DOSIS APLICADAS 2015</t>
  </si>
  <si>
    <t>TOTAL DOSIS APLICADAS 2014</t>
  </si>
  <si>
    <t>Menor de 1 año</t>
  </si>
  <si>
    <t>TOTAL DOSIS APLICADAS 2013</t>
  </si>
  <si>
    <t>HB-Ped</t>
  </si>
  <si>
    <t>I.P.V.</t>
  </si>
  <si>
    <t>V.P.H.</t>
  </si>
  <si>
    <t>Tdpa</t>
  </si>
  <si>
    <t>V.H.A.</t>
  </si>
  <si>
    <t>V.V.Z.</t>
  </si>
  <si>
    <t>INFLUENZA</t>
  </si>
  <si>
    <t>NEUMO 23</t>
  </si>
  <si>
    <t>S.R.</t>
  </si>
  <si>
    <t>ANTIAMARILICA</t>
  </si>
  <si>
    <t>T.D.</t>
  </si>
  <si>
    <t>P.C.V.13</t>
  </si>
  <si>
    <t>ROTA</t>
  </si>
  <si>
    <t>B.C.G.</t>
  </si>
  <si>
    <t>D.P.T.</t>
  </si>
  <si>
    <t>S.P.R.</t>
  </si>
  <si>
    <t>PENTA</t>
  </si>
  <si>
    <t>ANTIPOLIO</t>
  </si>
  <si>
    <t>GRUPOS DE EDAD Y DOSIS</t>
  </si>
  <si>
    <t>P.C.V.13.</t>
  </si>
  <si>
    <t>Cuadro 4.1.4. Vacunaciones registradas en los centros y puestos de salud por tipo, según grupos de edad y dosis.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</si>
</sst>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_(* #,##0_);_(* \(#,##0\);_(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4" borderId="0" applyNumberFormat="0" applyBorder="0" applyAlignment="0" applyProtection="0"/>
    <xf numFmtId="167" fontId="30" fillId="34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167" fontId="17" fillId="12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31" fillId="44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7" fillId="16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7" fillId="20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4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8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7" fillId="32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6" fillId="2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167" fontId="11" fillId="6" borderId="4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167" fontId="13" fillId="7" borderId="7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7" fontId="12" fillId="0" borderId="6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8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17" fillId="9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13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17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21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5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17" fillId="29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167" fontId="9" fillId="5" borderId="4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ill="0" applyBorder="0" applyAlignment="0" applyProtection="0"/>
    <xf numFmtId="167" fontId="32" fillId="0" borderId="0" applyNumberFormat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ont="0" applyFill="0" applyBorder="0" applyAlignment="0" applyProtection="0"/>
    <xf numFmtId="0" fontId="39" fillId="54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7" fillId="3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6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32" fillId="0" borderId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8" fontId="32" fillId="0" borderId="0" applyFill="0" applyBorder="0" applyAlignment="0" applyProtection="0"/>
    <xf numFmtId="177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32" fillId="0" borderId="0" applyFill="0" applyBorder="0" applyAlignment="0" applyProtection="0"/>
    <xf numFmtId="176" fontId="32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2" fillId="0" borderId="0" applyFill="0" applyBorder="0" applyAlignment="0" applyProtection="0"/>
    <xf numFmtId="18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18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181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2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ill="0" applyBorder="0" applyAlignment="0" applyProtection="0"/>
    <xf numFmtId="18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6" fontId="32" fillId="0" borderId="0" applyFont="0" applyFill="0" applyBorder="0" applyAlignment="0" applyProtection="0"/>
    <xf numFmtId="185" fontId="32" fillId="0" borderId="0" applyFill="0" applyBorder="0" applyAlignment="0" applyProtection="0"/>
    <xf numFmtId="43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5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7" fontId="32" fillId="0" borderId="0" applyFill="0" applyBorder="0" applyAlignment="0" applyProtection="0"/>
    <xf numFmtId="183" fontId="32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46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85" fontId="32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32" fillId="0" borderId="0" applyFill="0" applyBorder="0" applyAlignment="0" applyProtection="0"/>
    <xf numFmtId="183" fontId="32" fillId="0" borderId="0" applyFont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181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180" fontId="32" fillId="0" borderId="0" applyFill="0" applyBorder="0" applyAlignment="0" applyProtection="0"/>
    <xf numFmtId="183" fontId="32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2" fillId="0" borderId="0" applyFill="0" applyBorder="0" applyAlignment="0" applyProtection="0"/>
    <xf numFmtId="181" fontId="1" fillId="0" borderId="0" applyFont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7" fontId="32" fillId="0" borderId="0" applyFill="0" applyBorder="0" applyAlignment="0" applyProtection="0"/>
    <xf numFmtId="185" fontId="32" fillId="0" borderId="0" applyFill="0" applyBorder="0" applyAlignment="0" applyProtection="0"/>
    <xf numFmtId="180" fontId="32" fillId="0" borderId="0" applyFill="0" applyBorder="0" applyAlignment="0" applyProtection="0"/>
    <xf numFmtId="187" fontId="32" fillId="0" borderId="0" applyFill="0" applyBorder="0" applyAlignment="0" applyProtection="0"/>
    <xf numFmtId="181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43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3" fontId="32" fillId="0" borderId="0" applyFill="0" applyBorder="0" applyAlignment="0" applyProtection="0"/>
    <xf numFmtId="191" fontId="32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0" fontId="49" fillId="0" borderId="0" applyNumberFormat="0" applyBorder="0" applyProtection="0"/>
    <xf numFmtId="19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92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187" fontId="32" fillId="0" borderId="0" applyFill="0" applyBorder="0" applyAlignment="0" applyProtection="0"/>
    <xf numFmtId="40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32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167" fontId="8" fillId="4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5" fontId="51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196" fontId="51" fillId="0" borderId="0"/>
    <xf numFmtId="37" fontId="48" fillId="0" borderId="0"/>
    <xf numFmtId="196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5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5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6" fontId="51" fillId="0" borderId="0"/>
    <xf numFmtId="195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4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32" fillId="0" borderId="0"/>
    <xf numFmtId="0" fontId="5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2" fillId="56" borderId="20" applyNumberFormat="0" applyFont="0" applyAlignment="0" applyProtection="0"/>
    <xf numFmtId="167" fontId="32" fillId="56" borderId="20" applyNumberFormat="0" applyFont="0" applyAlignment="0" applyProtection="0"/>
    <xf numFmtId="167" fontId="32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0" fontId="30" fillId="56" borderId="20" applyNumberFormat="0" applyFont="0" applyAlignment="0" applyProtection="0"/>
    <xf numFmtId="167" fontId="30" fillId="56" borderId="20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167" fontId="10" fillId="6" borderId="5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167" fontId="3" fillId="0" borderId="1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167" fontId="4" fillId="0" borderId="2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167" fontId="5" fillId="0" borderId="3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167" fontId="16" fillId="0" borderId="9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72" fillId="0" borderId="0" applyNumberFormat="0" applyFill="0" applyBorder="0" applyAlignment="0" applyProtection="0"/>
  </cellStyleXfs>
  <cellXfs count="8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18" fillId="0" borderId="0" xfId="0" applyFont="1" applyFill="1" applyBorder="1"/>
    <xf numFmtId="0" fontId="21" fillId="0" borderId="0" xfId="0" applyFont="1" applyFill="1"/>
    <xf numFmtId="164" fontId="18" fillId="0" borderId="0" xfId="0" applyNumberFormat="1" applyFont="1" applyFill="1" applyProtection="1"/>
    <xf numFmtId="37" fontId="18" fillId="0" borderId="0" xfId="0" applyNumberFormat="1" applyFont="1" applyFill="1" applyProtection="1"/>
    <xf numFmtId="0" fontId="18" fillId="0" borderId="0" xfId="0" applyFont="1" applyFill="1" applyAlignment="1" applyProtection="1">
      <alignment horizontal="left"/>
    </xf>
    <xf numFmtId="0" fontId="22" fillId="0" borderId="0" xfId="2" applyFont="1" applyFill="1"/>
    <xf numFmtId="0" fontId="18" fillId="0" borderId="0" xfId="2" applyFont="1" applyFill="1" applyBorder="1"/>
    <xf numFmtId="165" fontId="18" fillId="0" borderId="0" xfId="0" applyNumberFormat="1" applyFont="1" applyFill="1" applyAlignment="1" applyProtection="1">
      <alignment horizontal="right"/>
    </xf>
    <xf numFmtId="0" fontId="18" fillId="0" borderId="10" xfId="0" applyFont="1" applyFill="1" applyBorder="1"/>
    <xf numFmtId="165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>
      <alignment horizontal="left" indent="7"/>
    </xf>
    <xf numFmtId="166" fontId="18" fillId="0" borderId="0" xfId="0" applyNumberFormat="1" applyFont="1" applyFill="1" applyAlignment="1">
      <alignment horizontal="right" indent="1"/>
    </xf>
    <xf numFmtId="0" fontId="18" fillId="0" borderId="0" xfId="0" quotePrefix="1" applyFont="1" applyFill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left" indent="1"/>
    </xf>
    <xf numFmtId="3" fontId="25" fillId="0" borderId="0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 applyProtection="1">
      <alignment horizontal="left" indent="1"/>
    </xf>
    <xf numFmtId="3" fontId="25" fillId="0" borderId="0" xfId="0" applyNumberFormat="1" applyFont="1" applyFill="1" applyAlignment="1">
      <alignment horizontal="right" vertical="center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left" indent="1"/>
    </xf>
    <xf numFmtId="0" fontId="23" fillId="0" borderId="0" xfId="0" applyFont="1" applyFill="1" applyBorder="1"/>
    <xf numFmtId="166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 applyProtection="1">
      <alignment horizontal="left" indent="1"/>
    </xf>
    <xf numFmtId="0" fontId="26" fillId="0" borderId="0" xfId="0" applyFont="1" applyFill="1"/>
    <xf numFmtId="0" fontId="20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 applyProtection="1">
      <alignment horizontal="right" indent="1"/>
    </xf>
    <xf numFmtId="3" fontId="23" fillId="0" borderId="0" xfId="0" applyNumberFormat="1" applyFont="1" applyFill="1" applyAlignment="1" applyProtection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0" xfId="0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>
      <alignment horizontal="left" indent="1"/>
    </xf>
    <xf numFmtId="3" fontId="20" fillId="0" borderId="0" xfId="0" applyNumberFormat="1" applyFont="1" applyFill="1" applyAlignment="1">
      <alignment horizontal="right" vertical="center" indent="1"/>
    </xf>
    <xf numFmtId="166" fontId="20" fillId="0" borderId="0" xfId="0" applyNumberFormat="1" applyFont="1" applyFill="1" applyAlignment="1">
      <alignment horizontal="right" indent="1"/>
    </xf>
    <xf numFmtId="166" fontId="24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 applyProtection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Fill="1" applyAlignment="1" applyProtection="1">
      <alignment horizontal="right" indent="1"/>
    </xf>
    <xf numFmtId="3" fontId="24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33" borderId="0" xfId="0" applyNumberFormat="1" applyFont="1" applyFill="1" applyAlignment="1" applyProtection="1">
      <alignment horizontal="right" indent="1"/>
    </xf>
    <xf numFmtId="3" fontId="24" fillId="33" borderId="0" xfId="0" applyNumberFormat="1" applyFont="1" applyFill="1" applyAlignment="1" applyProtection="1">
      <alignment horizontal="right" indent="1"/>
    </xf>
    <xf numFmtId="0" fontId="18" fillId="0" borderId="0" xfId="0" applyFont="1" applyFill="1" applyBorder="1" applyAlignment="1" applyProtection="1">
      <alignment horizontal="left" indent="7"/>
    </xf>
    <xf numFmtId="0" fontId="18" fillId="0" borderId="0" xfId="0" applyFont="1" applyFill="1" applyAlignment="1" applyProtection="1">
      <alignment horizontal="left" indent="7"/>
    </xf>
    <xf numFmtId="0" fontId="18" fillId="0" borderId="0" xfId="0" quotePrefix="1" applyFont="1" applyFill="1" applyAlignment="1">
      <alignment horizontal="left" indent="7"/>
    </xf>
    <xf numFmtId="0" fontId="18" fillId="0" borderId="0" xfId="0" applyFont="1" applyFill="1" applyAlignment="1">
      <alignment horizontal="left" indent="7"/>
    </xf>
    <xf numFmtId="0" fontId="23" fillId="0" borderId="0" xfId="0" applyFont="1" applyFill="1" applyAlignment="1" applyProtection="1">
      <alignment horizontal="left" indent="7"/>
    </xf>
    <xf numFmtId="0" fontId="18" fillId="0" borderId="0" xfId="0" quotePrefix="1" applyFont="1" applyFill="1" applyAlignment="1" applyProtection="1">
      <alignment horizontal="left" indent="7"/>
    </xf>
    <xf numFmtId="0" fontId="23" fillId="0" borderId="0" xfId="0" applyFont="1" applyFill="1" applyAlignment="1">
      <alignment horizontal="left" indent="7"/>
    </xf>
    <xf numFmtId="0" fontId="23" fillId="0" borderId="0" xfId="0" applyFont="1" applyFill="1"/>
    <xf numFmtId="3" fontId="23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2" applyFont="1" applyFill="1"/>
    <xf numFmtId="0" fontId="67" fillId="0" borderId="0" xfId="2" applyFont="1" applyFill="1"/>
    <xf numFmtId="0" fontId="67" fillId="0" borderId="0" xfId="2" applyFont="1" applyFill="1" applyBorder="1"/>
    <xf numFmtId="0" fontId="68" fillId="0" borderId="0" xfId="2" applyFont="1" applyFill="1"/>
    <xf numFmtId="197" fontId="67" fillId="0" borderId="0" xfId="1" applyNumberFormat="1" applyFont="1" applyFill="1" applyBorder="1"/>
    <xf numFmtId="0" fontId="67" fillId="0" borderId="0" xfId="2" applyFont="1" applyFill="1" applyAlignment="1">
      <alignment horizontal="center" vertical="center"/>
    </xf>
    <xf numFmtId="0" fontId="67" fillId="0" borderId="0" xfId="2" applyFont="1" applyFill="1" applyBorder="1" applyAlignment="1">
      <alignment horizontal="center" vertical="center"/>
    </xf>
    <xf numFmtId="0" fontId="69" fillId="0" borderId="0" xfId="1720" applyFont="1" applyFill="1" applyBorder="1" applyAlignment="1">
      <alignment horizontal="center" vertical="center" wrapText="1"/>
    </xf>
    <xf numFmtId="0" fontId="70" fillId="0" borderId="0" xfId="2" applyFont="1" applyFill="1"/>
    <xf numFmtId="0" fontId="67" fillId="0" borderId="0" xfId="2" applyFont="1" applyFill="1" applyBorder="1" applyAlignment="1">
      <alignment horizontal="left"/>
    </xf>
    <xf numFmtId="0" fontId="71" fillId="0" borderId="0" xfId="1720" applyFont="1" applyFill="1" applyAlignment="1">
      <alignment horizontal="left"/>
    </xf>
    <xf numFmtId="0" fontId="72" fillId="0" borderId="0" xfId="42786" applyFill="1"/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0" xfId="0" quotePrefix="1" applyFont="1" applyFill="1" applyAlignment="1" applyProtection="1">
      <alignment horizontal="left" indent="7"/>
    </xf>
    <xf numFmtId="0" fontId="18" fillId="0" borderId="16" xfId="0" quotePrefix="1" applyFont="1" applyFill="1" applyBorder="1" applyAlignment="1" applyProtection="1">
      <alignment horizontal="center" vertical="center" wrapText="1"/>
    </xf>
    <xf numFmtId="0" fontId="18" fillId="0" borderId="15" xfId="0" quotePrefix="1" applyFont="1" applyFill="1" applyBorder="1" applyAlignment="1" applyProtection="1">
      <alignment horizontal="center" vertical="center" wrapText="1"/>
    </xf>
    <xf numFmtId="0" fontId="18" fillId="0" borderId="13" xfId="0" quotePrefix="1" applyFont="1" applyFill="1" applyBorder="1" applyAlignment="1" applyProtection="1">
      <alignment horizontal="center" vertical="center" wrapText="1"/>
    </xf>
    <xf numFmtId="0" fontId="18" fillId="0" borderId="12" xfId="0" quotePrefix="1" applyFont="1" applyFill="1" applyBorder="1" applyAlignment="1" applyProtection="1">
      <alignment horizontal="center" vertical="center" wrapText="1"/>
    </xf>
    <xf numFmtId="0" fontId="27" fillId="33" borderId="0" xfId="0" quotePrefix="1" applyFont="1" applyFill="1" applyAlignment="1" applyProtection="1">
      <alignment horizontal="left" inden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4278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42786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 sz="1500" b="0">
                <a:latin typeface="+mn-lt"/>
                <a:ea typeface="Tahoma" pitchFamily="34" charset="0"/>
                <a:cs typeface="Arial" pitchFamily="34" charset="0"/>
              </a:rPr>
              <a:t>VACUNACIONES REGISTRADAS</a:t>
            </a:r>
            <a:r>
              <a:rPr lang="es-PY" sz="1500" b="0" baseline="0">
                <a:latin typeface="+mn-lt"/>
                <a:ea typeface="Tahoma" pitchFamily="34" charset="0"/>
                <a:cs typeface="Arial" pitchFamily="34" charset="0"/>
              </a:rPr>
              <a:t> EN EL PAÍS.    </a:t>
            </a:r>
          </a:p>
          <a:p>
            <a:pPr>
              <a:defRPr/>
            </a:pPr>
            <a:r>
              <a:rPr lang="es-PY" sz="1500" b="0" baseline="0">
                <a:latin typeface="+mn-lt"/>
                <a:ea typeface="Tahoma" pitchFamily="34" charset="0"/>
                <a:cs typeface="Arial" pitchFamily="34" charset="0"/>
              </a:rPr>
              <a:t> AÑO 2019</a:t>
            </a:r>
            <a:endParaRPr lang="es-PY" sz="1500" b="0">
              <a:latin typeface="+mn-lt"/>
              <a:ea typeface="Tahoma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4872820831825552"/>
          <c:y val="8.26736384014969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1933734037406"/>
          <c:y val="0.12355747786105489"/>
          <c:w val="0.87746260900095641"/>
          <c:h val="0.65303962154005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'Gráf-04.1.4_19'!$B$6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'Gráf-04.1.4_19'!$C$4:$T$4</c:f>
              <c:strCache>
                <c:ptCount val="18"/>
                <c:pt idx="0">
                  <c:v>ANTIPOLIO</c:v>
                </c:pt>
                <c:pt idx="1">
                  <c:v>PENTA</c:v>
                </c:pt>
                <c:pt idx="2">
                  <c:v>S.P.R.</c:v>
                </c:pt>
                <c:pt idx="3">
                  <c:v>D.P.T.</c:v>
                </c:pt>
                <c:pt idx="4">
                  <c:v>B.C.G.</c:v>
                </c:pt>
                <c:pt idx="5">
                  <c:v>ROTA</c:v>
                </c:pt>
                <c:pt idx="6">
                  <c:v>P.C.V.13.</c:v>
                </c:pt>
                <c:pt idx="7">
                  <c:v>T.D.</c:v>
                </c:pt>
                <c:pt idx="8">
                  <c:v>ANTIAMARILICA</c:v>
                </c:pt>
                <c:pt idx="9">
                  <c:v>S.R.</c:v>
                </c:pt>
                <c:pt idx="10">
                  <c:v>NEUMO 23</c:v>
                </c:pt>
                <c:pt idx="11">
                  <c:v>INFLUENZA</c:v>
                </c:pt>
                <c:pt idx="12">
                  <c:v>V.V.Z.</c:v>
                </c:pt>
                <c:pt idx="13">
                  <c:v>V.H.A.</c:v>
                </c:pt>
                <c:pt idx="14">
                  <c:v>Tdpa</c:v>
                </c:pt>
                <c:pt idx="15">
                  <c:v>V.P.H.</c:v>
                </c:pt>
                <c:pt idx="16">
                  <c:v>I.P.V.</c:v>
                </c:pt>
                <c:pt idx="17">
                  <c:v>HB-Ped</c:v>
                </c:pt>
              </c:strCache>
            </c:strRef>
          </c:cat>
          <c:val>
            <c:numRef>
              <c:f>'Gráf-04.1.4_19'!$C$6:$T$6</c:f>
              <c:numCache>
                <c:formatCode>_(* #,##0_);_(* \(#,##0\);_(* "-"??_);_(@_)</c:formatCode>
                <c:ptCount val="18"/>
                <c:pt idx="0">
                  <c:v>405959</c:v>
                </c:pt>
                <c:pt idx="1">
                  <c:v>327883</c:v>
                </c:pt>
                <c:pt idx="2">
                  <c:v>212558</c:v>
                </c:pt>
                <c:pt idx="3">
                  <c:v>198414</c:v>
                </c:pt>
                <c:pt idx="4">
                  <c:v>107057</c:v>
                </c:pt>
                <c:pt idx="5">
                  <c:v>212429</c:v>
                </c:pt>
                <c:pt idx="6">
                  <c:v>324926</c:v>
                </c:pt>
                <c:pt idx="7">
                  <c:v>355329</c:v>
                </c:pt>
                <c:pt idx="8">
                  <c:v>241722</c:v>
                </c:pt>
                <c:pt idx="9">
                  <c:v>111173</c:v>
                </c:pt>
                <c:pt idx="10">
                  <c:v>23423</c:v>
                </c:pt>
                <c:pt idx="11">
                  <c:v>983722</c:v>
                </c:pt>
                <c:pt idx="12">
                  <c:v>98540</c:v>
                </c:pt>
                <c:pt idx="13">
                  <c:v>85057</c:v>
                </c:pt>
                <c:pt idx="14">
                  <c:v>175790</c:v>
                </c:pt>
                <c:pt idx="15">
                  <c:v>117609</c:v>
                </c:pt>
                <c:pt idx="16">
                  <c:v>108835</c:v>
                </c:pt>
                <c:pt idx="17">
                  <c:v>105845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89643648"/>
        <c:axId val="89977600"/>
      </c:barChart>
      <c:catAx>
        <c:axId val="8964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+mn-lt"/>
                    <a:cs typeface="Arial" pitchFamily="34" charset="0"/>
                  </a:defRPr>
                </a:pPr>
                <a:r>
                  <a:rPr lang="en-US" sz="1000" b="0">
                    <a:latin typeface="+mn-lt"/>
                    <a:cs typeface="Arial" pitchFamily="34" charset="0"/>
                  </a:rPr>
                  <a:t>Tipos de vacunas</a:t>
                </a:r>
              </a:p>
            </c:rich>
          </c:tx>
          <c:layout>
            <c:manualLayout>
              <c:xMode val="edge"/>
              <c:yMode val="edge"/>
              <c:x val="0.47742134929821706"/>
              <c:y val="0.9239927323331113"/>
            </c:manualLayout>
          </c:layout>
          <c:overlay val="0"/>
        </c:title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endParaRPr lang="es-PY"/>
          </a:p>
        </c:txPr>
        <c:crossAx val="89977600"/>
        <c:crosses val="autoZero"/>
        <c:auto val="1"/>
        <c:lblAlgn val="ctr"/>
        <c:lblOffset val="100"/>
        <c:noMultiLvlLbl val="0"/>
      </c:catAx>
      <c:valAx>
        <c:axId val="899776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>
                    <a:latin typeface="+mn-lt"/>
                    <a:cs typeface="Arial" pitchFamily="34" charset="0"/>
                  </a:defRPr>
                </a:pPr>
                <a:r>
                  <a:rPr lang="en-US" sz="1000" b="0">
                    <a:latin typeface="+mn-lt"/>
                    <a:cs typeface="Arial" pitchFamily="34" charset="0"/>
                  </a:rPr>
                  <a:t>Total dosis aplicadas</a:t>
                </a:r>
              </a:p>
            </c:rich>
          </c:tx>
          <c:layout>
            <c:manualLayout>
              <c:xMode val="edge"/>
              <c:yMode val="edge"/>
              <c:x val="1.3610631268327881E-2"/>
              <c:y val="0.32626859403389374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endParaRPr lang="es-PY"/>
          </a:p>
        </c:txPr>
        <c:crossAx val="8964364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646906</xdr:colOff>
      <xdr:row>3</xdr:row>
      <xdr:rowOff>170656</xdr:rowOff>
    </xdr:from>
    <xdr:to>
      <xdr:col>20</xdr:col>
      <xdr:colOff>693397</xdr:colOff>
      <xdr:row>37</xdr:row>
      <xdr:rowOff>112825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0.02351</cdr:x>
      <cdr:y>0.93378</cdr:y>
    </cdr:from>
    <cdr:to>
      <cdr:x>0.10949</cdr:x>
      <cdr:y>0.9691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0031" y="5396933"/>
          <a:ext cx="914400" cy="204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050"/>
            <a:t>Cuadro</a:t>
          </a:r>
          <a:r>
            <a:rPr lang="es-PY" sz="1000" baseline="0"/>
            <a:t> 4.1.4.</a:t>
          </a:r>
          <a:endParaRPr lang="es-PY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showGridLines="0" tabSelected="1" zoomScaleNormal="100" workbookViewId="0"/>
  </sheetViews>
  <sheetFormatPr baseColWidth="10" defaultColWidth="11" defaultRowHeight="15"/>
  <cols>
    <col min="1" max="1" width="3.7109375" style="2" customWidth="1"/>
    <col min="2" max="2" width="1.5703125" style="1" customWidth="1"/>
    <col min="3" max="3" width="43.42578125" style="1" customWidth="1"/>
    <col min="4" max="4" width="13.5703125" style="1" customWidth="1"/>
    <col min="5" max="5" width="10.7109375" style="1" customWidth="1"/>
    <col min="6" max="6" width="10.42578125" style="1" customWidth="1"/>
    <col min="7" max="7" width="11" style="1" bestFit="1" customWidth="1"/>
    <col min="8" max="8" width="10" style="1" customWidth="1"/>
    <col min="9" max="9" width="10.5703125" style="1" customWidth="1"/>
    <col min="10" max="10" width="15.7109375" style="1" customWidth="1"/>
    <col min="11" max="11" width="11" style="1" bestFit="1" customWidth="1"/>
    <col min="12" max="12" width="17.7109375" style="1" customWidth="1"/>
    <col min="13" max="13" width="14.42578125" style="1" customWidth="1"/>
    <col min="14" max="14" width="15.42578125" style="1" customWidth="1"/>
    <col min="15" max="15" width="14.28515625" style="1" customWidth="1"/>
    <col min="16" max="16" width="10.140625" style="1" customWidth="1"/>
    <col min="17" max="16384" width="11" style="1"/>
  </cols>
  <sheetData>
    <row r="1" spans="1:21">
      <c r="B1" s="1" t="s">
        <v>69</v>
      </c>
    </row>
    <row r="2" spans="1:21" ht="5.0999999999999996" customHeight="1">
      <c r="E2" s="65"/>
      <c r="F2" s="65"/>
      <c r="J2" s="63"/>
      <c r="K2" s="63"/>
      <c r="L2" s="64"/>
      <c r="M2" s="63"/>
      <c r="N2" s="63"/>
      <c r="Q2" s="62"/>
      <c r="R2" s="62"/>
      <c r="S2" s="62"/>
      <c r="T2" s="62"/>
      <c r="U2" s="62"/>
    </row>
    <row r="3" spans="1:21" ht="12.75">
      <c r="A3" s="1"/>
      <c r="B3" s="81" t="s">
        <v>67</v>
      </c>
      <c r="C3" s="82"/>
      <c r="D3" s="78" t="s">
        <v>66</v>
      </c>
      <c r="E3" s="78" t="s">
        <v>65</v>
      </c>
      <c r="F3" s="78" t="s">
        <v>64</v>
      </c>
      <c r="G3" s="78" t="s">
        <v>63</v>
      </c>
      <c r="H3" s="78" t="s">
        <v>62</v>
      </c>
      <c r="I3" s="78" t="s">
        <v>61</v>
      </c>
      <c r="J3" s="78" t="s">
        <v>60</v>
      </c>
      <c r="K3" s="86" t="s">
        <v>59</v>
      </c>
      <c r="L3" s="78" t="s">
        <v>58</v>
      </c>
      <c r="M3" s="78" t="s">
        <v>57</v>
      </c>
      <c r="N3" s="78" t="s">
        <v>56</v>
      </c>
      <c r="O3" s="78" t="s">
        <v>55</v>
      </c>
      <c r="P3" s="78" t="s">
        <v>54</v>
      </c>
      <c r="Q3" s="78" t="s">
        <v>53</v>
      </c>
      <c r="R3" s="78" t="s">
        <v>52</v>
      </c>
      <c r="S3" s="78" t="s">
        <v>51</v>
      </c>
      <c r="T3" s="78" t="s">
        <v>50</v>
      </c>
      <c r="U3" s="78" t="s">
        <v>49</v>
      </c>
    </row>
    <row r="4" spans="1:21">
      <c r="B4" s="83"/>
      <c r="C4" s="84"/>
      <c r="D4" s="79"/>
      <c r="E4" s="79"/>
      <c r="F4" s="79"/>
      <c r="G4" s="79"/>
      <c r="H4" s="79"/>
      <c r="I4" s="79"/>
      <c r="J4" s="79"/>
      <c r="K4" s="87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5.0999999999999996" customHeight="1">
      <c r="B5" s="53"/>
      <c r="C5" s="53"/>
      <c r="Q5" s="61"/>
      <c r="R5" s="60"/>
      <c r="S5" s="60"/>
      <c r="T5" s="60"/>
      <c r="U5" s="60"/>
    </row>
    <row r="6" spans="1:21" hidden="1">
      <c r="B6" s="80" t="s">
        <v>48</v>
      </c>
      <c r="C6" s="80"/>
      <c r="D6" s="33">
        <f>SUM(D10+D16+D32+D40)</f>
        <v>525679</v>
      </c>
      <c r="E6" s="33">
        <f>SUM(E10+E16+E32)</f>
        <v>332964</v>
      </c>
      <c r="F6" s="33">
        <f>SUM(F16+F32+F40)</f>
        <v>245847</v>
      </c>
      <c r="G6" s="33">
        <f>SUM(G16+G32+G40)</f>
        <v>256169</v>
      </c>
      <c r="H6" s="33">
        <f>SUM(H10+H16+H32)</f>
        <v>108259</v>
      </c>
      <c r="I6" s="33">
        <f>SUM(I10)</f>
        <v>210487</v>
      </c>
      <c r="J6" s="33">
        <f>SUM(J10+J16)</f>
        <v>338634</v>
      </c>
      <c r="K6" s="33">
        <f>SUM(K23+K40)</f>
        <v>669231</v>
      </c>
      <c r="L6" s="33">
        <f>SUM(L16+L23+L32+L40)</f>
        <v>250036</v>
      </c>
      <c r="M6" s="33">
        <f>SUM(M10+M16+M23+M32+M40)</f>
        <v>10043</v>
      </c>
      <c r="N6" s="33">
        <f>SUM(N10+N16+N23+N32+N40)</f>
        <v>29527</v>
      </c>
      <c r="O6" s="33">
        <f>SUM(O10+O16+O23+O32+O40)</f>
        <v>1170569</v>
      </c>
      <c r="P6" s="33">
        <f>SUM(P10+P16+P23+P32+P40)</f>
        <v>115243</v>
      </c>
      <c r="Q6" s="33">
        <f>SUM(Q10+Q16+Q32+Q40)</f>
        <v>103579</v>
      </c>
      <c r="R6" s="33">
        <f>SUM(R10+R16+R23+R32+R40)</f>
        <v>118124</v>
      </c>
      <c r="S6" s="33">
        <f>SUM(S10+S16+S32+S40)</f>
        <v>310292</v>
      </c>
      <c r="T6" s="33"/>
      <c r="U6" s="33"/>
    </row>
    <row r="7" spans="1:21" ht="10.5" hidden="1" customHeight="1">
      <c r="B7" s="53"/>
      <c r="C7" s="53"/>
      <c r="D7" s="31"/>
      <c r="E7" s="31"/>
      <c r="F7" s="31"/>
      <c r="G7" s="31"/>
      <c r="H7" s="31"/>
      <c r="I7" s="31"/>
      <c r="J7" s="31"/>
      <c r="K7" s="31"/>
      <c r="L7" s="31"/>
      <c r="M7" s="30"/>
      <c r="N7" s="30"/>
      <c r="O7" s="30"/>
      <c r="P7" s="30"/>
      <c r="Q7" s="37"/>
      <c r="R7" s="49"/>
      <c r="S7" s="49"/>
      <c r="T7" s="49"/>
      <c r="U7" s="49"/>
    </row>
    <row r="8" spans="1:21" s="59" customFormat="1" hidden="1">
      <c r="A8" s="2"/>
      <c r="B8" s="58" t="s">
        <v>33</v>
      </c>
      <c r="C8" s="58"/>
      <c r="D8" s="39"/>
      <c r="E8" s="39"/>
      <c r="F8" s="39"/>
      <c r="G8" s="39"/>
      <c r="H8" s="39"/>
      <c r="I8" s="39"/>
      <c r="J8" s="39"/>
      <c r="K8" s="39"/>
      <c r="L8" s="39"/>
      <c r="M8" s="38"/>
      <c r="N8" s="38"/>
      <c r="O8" s="38"/>
      <c r="P8" s="38"/>
      <c r="Q8" s="37"/>
      <c r="R8" s="36"/>
      <c r="S8" s="36"/>
      <c r="T8" s="36"/>
      <c r="U8" s="36"/>
    </row>
    <row r="9" spans="1:21" ht="5.0999999999999996" hidden="1" customHeight="1">
      <c r="B9" s="55"/>
      <c r="C9" s="55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29"/>
      <c r="R9" s="34"/>
      <c r="S9" s="34"/>
      <c r="T9" s="34"/>
      <c r="U9" s="34"/>
    </row>
    <row r="10" spans="1:21" hidden="1">
      <c r="B10" s="56" t="s">
        <v>47</v>
      </c>
      <c r="C10" s="56"/>
      <c r="D10" s="39">
        <f t="shared" ref="D10:S10" si="0">SUM(D11:D14)</f>
        <v>319889</v>
      </c>
      <c r="E10" s="39">
        <f t="shared" si="0"/>
        <v>326260</v>
      </c>
      <c r="F10" s="16">
        <f t="shared" si="0"/>
        <v>0</v>
      </c>
      <c r="G10" s="16">
        <f t="shared" si="0"/>
        <v>0</v>
      </c>
      <c r="H10" s="39">
        <f t="shared" si="0"/>
        <v>107892</v>
      </c>
      <c r="I10" s="39">
        <f t="shared" si="0"/>
        <v>210487</v>
      </c>
      <c r="J10" s="39">
        <f t="shared" si="0"/>
        <v>218754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25">
        <f t="shared" si="0"/>
        <v>54608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/>
      <c r="U10" s="16"/>
    </row>
    <row r="11" spans="1:21" hidden="1">
      <c r="B11" s="55"/>
      <c r="C11" s="57" t="s">
        <v>41</v>
      </c>
      <c r="D11" s="19">
        <v>107117</v>
      </c>
      <c r="E11" s="19">
        <v>109136</v>
      </c>
      <c r="F11" s="16">
        <v>0</v>
      </c>
      <c r="G11" s="16">
        <v>0</v>
      </c>
      <c r="H11" s="19">
        <v>107892</v>
      </c>
      <c r="I11" s="19">
        <v>106270</v>
      </c>
      <c r="J11" s="19">
        <v>109237</v>
      </c>
      <c r="K11" s="16">
        <v>0</v>
      </c>
      <c r="L11" s="16">
        <v>0</v>
      </c>
      <c r="M11" s="16">
        <v>0</v>
      </c>
      <c r="N11" s="16">
        <v>0</v>
      </c>
      <c r="O11" s="19">
        <v>37752</v>
      </c>
      <c r="P11" s="16">
        <v>0</v>
      </c>
      <c r="Q11" s="16">
        <v>0</v>
      </c>
      <c r="R11" s="16">
        <v>0</v>
      </c>
      <c r="S11" s="16">
        <v>0</v>
      </c>
      <c r="T11" s="16"/>
      <c r="U11" s="16"/>
    </row>
    <row r="12" spans="1:21" hidden="1">
      <c r="B12" s="55"/>
      <c r="C12" s="57" t="s">
        <v>40</v>
      </c>
      <c r="D12" s="19">
        <v>106707</v>
      </c>
      <c r="E12" s="19">
        <v>108986</v>
      </c>
      <c r="F12" s="16">
        <v>0</v>
      </c>
      <c r="G12" s="16">
        <v>0</v>
      </c>
      <c r="H12" s="16">
        <v>0</v>
      </c>
      <c r="I12" s="19">
        <v>104217</v>
      </c>
      <c r="J12" s="19">
        <v>109517</v>
      </c>
      <c r="K12" s="16">
        <v>0</v>
      </c>
      <c r="L12" s="16">
        <v>0</v>
      </c>
      <c r="M12" s="16">
        <v>0</v>
      </c>
      <c r="N12" s="16">
        <v>0</v>
      </c>
      <c r="O12" s="19">
        <v>16856</v>
      </c>
      <c r="P12" s="16">
        <v>0</v>
      </c>
      <c r="Q12" s="16">
        <v>0</v>
      </c>
      <c r="R12" s="16">
        <v>0</v>
      </c>
      <c r="S12" s="16">
        <v>0</v>
      </c>
      <c r="T12" s="16"/>
      <c r="U12" s="16"/>
    </row>
    <row r="13" spans="1:21" hidden="1">
      <c r="B13" s="55"/>
      <c r="C13" s="57" t="s">
        <v>39</v>
      </c>
      <c r="D13" s="19">
        <v>105942</v>
      </c>
      <c r="E13" s="19">
        <v>108138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/>
      <c r="U13" s="16"/>
    </row>
    <row r="14" spans="1:21" hidden="1">
      <c r="B14" s="55"/>
      <c r="C14" s="53" t="s">
        <v>30</v>
      </c>
      <c r="D14" s="19">
        <v>123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</row>
    <row r="15" spans="1:21" ht="5.0999999999999996" hidden="1" customHeight="1">
      <c r="B15" s="55"/>
      <c r="C15" s="53"/>
      <c r="D15" s="32"/>
      <c r="E15" s="32"/>
      <c r="F15" s="32"/>
      <c r="G15" s="32"/>
      <c r="H15" s="32"/>
      <c r="I15" s="32"/>
      <c r="J15" s="31"/>
      <c r="K15" s="31"/>
      <c r="L15" s="31"/>
      <c r="M15" s="30"/>
      <c r="N15" s="30"/>
      <c r="O15" s="30"/>
      <c r="P15" s="30"/>
      <c r="Q15" s="29"/>
      <c r="R15" s="34"/>
      <c r="S15" s="34"/>
      <c r="T15" s="34"/>
      <c r="U15" s="34"/>
    </row>
    <row r="16" spans="1:21" s="59" customFormat="1" hidden="1">
      <c r="A16" s="2"/>
      <c r="B16" s="56" t="s">
        <v>31</v>
      </c>
      <c r="C16" s="56"/>
      <c r="D16" s="33">
        <f t="shared" ref="D16:S16" si="1">SUM(D17:D21)</f>
        <v>94976</v>
      </c>
      <c r="E16" s="33">
        <f t="shared" si="1"/>
        <v>4239</v>
      </c>
      <c r="F16" s="33">
        <f t="shared" si="1"/>
        <v>146935</v>
      </c>
      <c r="G16" s="33">
        <f t="shared" si="1"/>
        <v>92478</v>
      </c>
      <c r="H16" s="33">
        <f t="shared" si="1"/>
        <v>160</v>
      </c>
      <c r="I16" s="16">
        <f t="shared" si="1"/>
        <v>0</v>
      </c>
      <c r="J16" s="33">
        <f t="shared" si="1"/>
        <v>119880</v>
      </c>
      <c r="K16" s="16">
        <f t="shared" si="1"/>
        <v>0</v>
      </c>
      <c r="L16" s="33">
        <f t="shared" si="1"/>
        <v>118605</v>
      </c>
      <c r="M16" s="16">
        <f t="shared" si="1"/>
        <v>0</v>
      </c>
      <c r="N16" s="16">
        <f t="shared" si="1"/>
        <v>0</v>
      </c>
      <c r="O16" s="33">
        <f t="shared" si="1"/>
        <v>73154</v>
      </c>
      <c r="P16" s="33">
        <f t="shared" si="1"/>
        <v>115243</v>
      </c>
      <c r="Q16" s="33">
        <f t="shared" si="1"/>
        <v>103579</v>
      </c>
      <c r="R16" s="16">
        <f t="shared" si="1"/>
        <v>0</v>
      </c>
      <c r="S16" s="16">
        <f t="shared" si="1"/>
        <v>0</v>
      </c>
      <c r="T16" s="16"/>
      <c r="U16" s="16"/>
    </row>
    <row r="17" spans="1:21" hidden="1">
      <c r="B17" s="55"/>
      <c r="C17" s="57" t="s">
        <v>41</v>
      </c>
      <c r="D17" s="19">
        <v>406</v>
      </c>
      <c r="E17" s="19">
        <v>421</v>
      </c>
      <c r="F17" s="16">
        <v>0</v>
      </c>
      <c r="G17" s="16">
        <v>0</v>
      </c>
      <c r="H17" s="19">
        <v>160</v>
      </c>
      <c r="I17" s="19" t="s">
        <v>43</v>
      </c>
      <c r="J17" s="16">
        <v>0</v>
      </c>
      <c r="K17" s="16">
        <v>0</v>
      </c>
      <c r="L17" s="19">
        <v>118605</v>
      </c>
      <c r="M17" s="16">
        <v>0</v>
      </c>
      <c r="N17" s="16">
        <v>0</v>
      </c>
      <c r="O17" s="19">
        <v>29304</v>
      </c>
      <c r="P17" s="22">
        <v>115243</v>
      </c>
      <c r="Q17" s="22">
        <v>103579</v>
      </c>
      <c r="R17" s="16">
        <v>0</v>
      </c>
      <c r="S17" s="16">
        <v>0</v>
      </c>
      <c r="T17" s="16"/>
      <c r="U17" s="16"/>
    </row>
    <row r="18" spans="1:21" hidden="1">
      <c r="B18" s="55"/>
      <c r="C18" s="57" t="s">
        <v>40</v>
      </c>
      <c r="D18" s="19">
        <v>916</v>
      </c>
      <c r="E18" s="19">
        <v>951</v>
      </c>
      <c r="F18" s="16">
        <v>0</v>
      </c>
      <c r="G18" s="16">
        <v>0</v>
      </c>
      <c r="H18" s="16">
        <v>0</v>
      </c>
      <c r="I18" s="19" t="s">
        <v>43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9">
        <v>43850</v>
      </c>
      <c r="P18" s="16">
        <v>0</v>
      </c>
      <c r="Q18" s="16">
        <v>0</v>
      </c>
      <c r="R18" s="16">
        <v>0</v>
      </c>
      <c r="S18" s="16">
        <v>0</v>
      </c>
      <c r="T18" s="16"/>
      <c r="U18" s="16"/>
    </row>
    <row r="19" spans="1:21" hidden="1">
      <c r="B19" s="55"/>
      <c r="C19" s="57" t="s">
        <v>39</v>
      </c>
      <c r="D19" s="19">
        <v>2838</v>
      </c>
      <c r="E19" s="19">
        <v>2867</v>
      </c>
      <c r="F19" s="16">
        <v>0</v>
      </c>
      <c r="G19" s="16">
        <v>0</v>
      </c>
      <c r="H19" s="16">
        <v>0</v>
      </c>
      <c r="I19" s="19" t="s">
        <v>43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/>
      <c r="U19" s="16"/>
    </row>
    <row r="20" spans="1:21" hidden="1">
      <c r="B20" s="55"/>
      <c r="C20" s="53" t="s">
        <v>30</v>
      </c>
      <c r="D20" s="19">
        <v>90816</v>
      </c>
      <c r="E20" s="16">
        <v>0</v>
      </c>
      <c r="F20" s="19">
        <v>111949</v>
      </c>
      <c r="G20" s="19">
        <v>92478</v>
      </c>
      <c r="H20" s="16">
        <v>0</v>
      </c>
      <c r="I20" s="19" t="s">
        <v>43</v>
      </c>
      <c r="J20" s="19">
        <v>119880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/>
      <c r="U20" s="16"/>
    </row>
    <row r="21" spans="1:21" hidden="1">
      <c r="B21" s="55" t="s">
        <v>29</v>
      </c>
      <c r="C21" s="53"/>
      <c r="D21" s="16">
        <v>0</v>
      </c>
      <c r="E21" s="16">
        <v>0</v>
      </c>
      <c r="F21" s="19">
        <v>34986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/>
      <c r="U21" s="16"/>
    </row>
    <row r="22" spans="1:21" ht="5.0999999999999996" hidden="1" customHeight="1">
      <c r="B22" s="55"/>
      <c r="C22" s="53"/>
      <c r="D22" s="31"/>
      <c r="E22" s="31"/>
      <c r="F22" s="31"/>
      <c r="G22" s="31"/>
      <c r="H22" s="31"/>
      <c r="I22" s="31"/>
      <c r="J22" s="31"/>
      <c r="K22" s="31"/>
      <c r="L22" s="31"/>
      <c r="M22" s="30"/>
      <c r="N22" s="30"/>
      <c r="O22" s="30"/>
      <c r="P22" s="30"/>
      <c r="Q22" s="37"/>
      <c r="R22" s="28"/>
      <c r="S22" s="28"/>
      <c r="T22" s="28"/>
      <c r="U22" s="28"/>
    </row>
    <row r="23" spans="1:21" hidden="1">
      <c r="B23" s="58" t="s">
        <v>28</v>
      </c>
      <c r="C23" s="57"/>
      <c r="D23" s="16">
        <f t="shared" ref="D23:S23" si="2">SUM(D24:D28)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33">
        <f t="shared" si="2"/>
        <v>221038</v>
      </c>
      <c r="L23" s="33">
        <f t="shared" si="2"/>
        <v>47692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33">
        <f t="shared" si="2"/>
        <v>38091</v>
      </c>
      <c r="S23" s="16">
        <f t="shared" si="2"/>
        <v>0</v>
      </c>
      <c r="T23" s="16"/>
      <c r="U23" s="16"/>
    </row>
    <row r="24" spans="1:21" hidden="1">
      <c r="B24" s="55"/>
      <c r="C24" s="57" t="s">
        <v>41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1">
        <v>80735</v>
      </c>
      <c r="L24" s="19">
        <v>47692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38091</v>
      </c>
      <c r="S24" s="16">
        <v>0</v>
      </c>
      <c r="T24" s="16"/>
      <c r="U24" s="16"/>
    </row>
    <row r="25" spans="1:21" hidden="1">
      <c r="B25" s="55"/>
      <c r="C25" s="57" t="s">
        <v>40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1">
        <v>61235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/>
      <c r="U25" s="16"/>
    </row>
    <row r="26" spans="1:21" hidden="1">
      <c r="B26" s="55"/>
      <c r="C26" s="57" t="s">
        <v>39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1">
        <v>35593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/>
      <c r="U26" s="16"/>
    </row>
    <row r="27" spans="1:21" hidden="1">
      <c r="B27" s="55"/>
      <c r="C27" s="57" t="s">
        <v>38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1">
        <v>21238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/>
      <c r="U27" s="16"/>
    </row>
    <row r="28" spans="1:21" hidden="1">
      <c r="B28" s="55"/>
      <c r="C28" s="57" t="s">
        <v>37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1">
        <v>22237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</row>
    <row r="29" spans="1:21" hidden="1">
      <c r="B29" s="55"/>
      <c r="C29" s="55"/>
      <c r="D29" s="32"/>
      <c r="E29" s="32"/>
      <c r="F29" s="32"/>
      <c r="G29" s="32"/>
      <c r="H29" s="32"/>
      <c r="I29" s="32"/>
      <c r="J29" s="31"/>
      <c r="K29" s="31"/>
      <c r="L29" s="31"/>
      <c r="M29" s="16"/>
      <c r="N29" s="30"/>
      <c r="O29" s="30"/>
      <c r="P29" s="30"/>
      <c r="Q29" s="29"/>
      <c r="R29" s="34"/>
      <c r="S29" s="28"/>
      <c r="T29" s="28"/>
      <c r="U29" s="28"/>
    </row>
    <row r="30" spans="1:21" s="59" customFormat="1" hidden="1">
      <c r="A30" s="2"/>
      <c r="B30" s="58" t="s">
        <v>27</v>
      </c>
      <c r="C30" s="58"/>
      <c r="D30" s="33"/>
      <c r="E30" s="33"/>
      <c r="F30" s="33"/>
      <c r="G30" s="33"/>
      <c r="H30" s="33"/>
      <c r="I30" s="33"/>
      <c r="J30" s="39"/>
      <c r="K30" s="39"/>
      <c r="L30" s="39"/>
      <c r="M30" s="38"/>
      <c r="N30" s="38"/>
      <c r="O30" s="38"/>
      <c r="P30" s="38"/>
      <c r="Q30" s="37"/>
      <c r="R30" s="36"/>
      <c r="S30" s="35"/>
      <c r="T30" s="35"/>
      <c r="U30" s="35"/>
    </row>
    <row r="31" spans="1:21" ht="5.0999999999999996" hidden="1" customHeight="1">
      <c r="B31" s="55"/>
      <c r="C31" s="5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"/>
      <c r="R31" s="34"/>
      <c r="S31" s="34"/>
      <c r="T31" s="34"/>
      <c r="U31" s="34"/>
    </row>
    <row r="32" spans="1:21" s="59" customFormat="1" hidden="1">
      <c r="A32" s="2"/>
      <c r="B32" s="56" t="s">
        <v>26</v>
      </c>
      <c r="C32" s="56"/>
      <c r="D32" s="33">
        <f t="shared" ref="D32:S32" si="3">SUM(D33:D38)</f>
        <v>105409</v>
      </c>
      <c r="E32" s="33">
        <f t="shared" si="3"/>
        <v>2465</v>
      </c>
      <c r="F32" s="33">
        <f t="shared" si="3"/>
        <v>98128</v>
      </c>
      <c r="G32" s="33">
        <f t="shared" si="3"/>
        <v>157347</v>
      </c>
      <c r="H32" s="33">
        <f t="shared" si="3"/>
        <v>207</v>
      </c>
      <c r="I32" s="16">
        <f t="shared" si="3"/>
        <v>0</v>
      </c>
      <c r="J32" s="16">
        <f t="shared" si="3"/>
        <v>0</v>
      </c>
      <c r="K32" s="16">
        <f t="shared" si="3"/>
        <v>0</v>
      </c>
      <c r="L32" s="33">
        <f t="shared" si="3"/>
        <v>8157</v>
      </c>
      <c r="M32" s="16">
        <f t="shared" si="3"/>
        <v>0</v>
      </c>
      <c r="N32" s="16">
        <f t="shared" si="3"/>
        <v>0</v>
      </c>
      <c r="O32" s="33">
        <f t="shared" si="3"/>
        <v>122199</v>
      </c>
      <c r="P32" s="16">
        <f t="shared" si="3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/>
      <c r="U32" s="16"/>
    </row>
    <row r="33" spans="1:21" hidden="1">
      <c r="B33" s="55"/>
      <c r="C33" s="57" t="s">
        <v>41</v>
      </c>
      <c r="D33" s="19">
        <v>510</v>
      </c>
      <c r="E33" s="19">
        <v>524</v>
      </c>
      <c r="F33" s="16">
        <v>0</v>
      </c>
      <c r="G33" s="16">
        <v>0</v>
      </c>
      <c r="H33" s="19">
        <v>207</v>
      </c>
      <c r="I33" s="16">
        <v>0</v>
      </c>
      <c r="J33" s="16">
        <v>0</v>
      </c>
      <c r="K33" s="16">
        <v>0</v>
      </c>
      <c r="L33" s="19">
        <v>8157</v>
      </c>
      <c r="M33" s="16">
        <v>0</v>
      </c>
      <c r="N33" s="16">
        <v>0</v>
      </c>
      <c r="O33" s="19">
        <v>83932</v>
      </c>
      <c r="P33" s="16">
        <v>0</v>
      </c>
      <c r="Q33" s="16">
        <v>0</v>
      </c>
      <c r="R33" s="16">
        <v>0</v>
      </c>
      <c r="S33" s="16">
        <v>0</v>
      </c>
      <c r="T33" s="16"/>
      <c r="U33" s="16"/>
    </row>
    <row r="34" spans="1:21" hidden="1">
      <c r="B34" s="55"/>
      <c r="C34" s="57" t="s">
        <v>40</v>
      </c>
      <c r="D34" s="19">
        <v>776</v>
      </c>
      <c r="E34" s="19">
        <v>754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/>
      <c r="U34" s="16"/>
    </row>
    <row r="35" spans="1:21" hidden="1">
      <c r="B35" s="55"/>
      <c r="C35" s="57" t="s">
        <v>39</v>
      </c>
      <c r="D35" s="19">
        <v>1278</v>
      </c>
      <c r="E35" s="19">
        <v>1187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/>
      <c r="U35" s="16"/>
    </row>
    <row r="36" spans="1:21" hidden="1">
      <c r="B36" s="55"/>
      <c r="C36" s="53" t="s">
        <v>36</v>
      </c>
      <c r="D36" s="19">
        <v>11340</v>
      </c>
      <c r="E36" s="16">
        <v>0</v>
      </c>
      <c r="F36" s="19">
        <v>4089</v>
      </c>
      <c r="G36" s="19">
        <v>11630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9">
        <v>38267</v>
      </c>
      <c r="P36" s="16">
        <v>0</v>
      </c>
      <c r="Q36" s="16">
        <v>0</v>
      </c>
      <c r="R36" s="16">
        <v>0</v>
      </c>
      <c r="S36" s="16">
        <v>0</v>
      </c>
      <c r="T36" s="16"/>
      <c r="U36" s="16"/>
    </row>
    <row r="37" spans="1:21" hidden="1">
      <c r="B37" s="53"/>
      <c r="C37" s="53" t="s">
        <v>42</v>
      </c>
      <c r="D37" s="19">
        <v>91505</v>
      </c>
      <c r="E37" s="16">
        <v>0</v>
      </c>
      <c r="F37" s="19">
        <v>94039</v>
      </c>
      <c r="G37" s="19">
        <v>93163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/>
      <c r="U37" s="16"/>
    </row>
    <row r="38" spans="1:21" hidden="1">
      <c r="B38" s="53" t="s">
        <v>29</v>
      </c>
      <c r="C38" s="53"/>
      <c r="D38" s="16">
        <v>0</v>
      </c>
      <c r="E38" s="16">
        <v>0</v>
      </c>
      <c r="F38" s="16">
        <v>0</v>
      </c>
      <c r="G38" s="19">
        <v>52554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/>
      <c r="U38" s="16"/>
    </row>
    <row r="39" spans="1:21" ht="5.0999999999999996" hidden="1" customHeight="1">
      <c r="B39" s="53"/>
      <c r="C39" s="53"/>
      <c r="D39" s="32"/>
      <c r="E39" s="32"/>
      <c r="F39" s="32"/>
      <c r="G39" s="32"/>
      <c r="H39" s="32"/>
      <c r="I39" s="32"/>
      <c r="J39" s="31"/>
      <c r="K39" s="31"/>
      <c r="L39" s="31"/>
      <c r="M39" s="30"/>
      <c r="N39" s="30"/>
      <c r="O39" s="30"/>
      <c r="P39" s="30"/>
      <c r="Q39" s="29"/>
      <c r="R39" s="28"/>
      <c r="S39" s="28"/>
      <c r="T39" s="28"/>
      <c r="U39" s="28"/>
    </row>
    <row r="40" spans="1:21" hidden="1">
      <c r="B40" s="56" t="s">
        <v>23</v>
      </c>
      <c r="C40" s="53"/>
      <c r="D40" s="33">
        <f t="shared" ref="D40:S40" si="4">SUM(D41:D47)</f>
        <v>5405</v>
      </c>
      <c r="E40" s="16">
        <f t="shared" si="4"/>
        <v>0</v>
      </c>
      <c r="F40" s="33">
        <f t="shared" si="4"/>
        <v>784</v>
      </c>
      <c r="G40" s="33">
        <f t="shared" si="4"/>
        <v>6344</v>
      </c>
      <c r="H40" s="16">
        <f t="shared" si="4"/>
        <v>0</v>
      </c>
      <c r="I40" s="16">
        <f t="shared" si="4"/>
        <v>0</v>
      </c>
      <c r="J40" s="16">
        <f t="shared" si="4"/>
        <v>0</v>
      </c>
      <c r="K40" s="33">
        <f t="shared" si="4"/>
        <v>448193</v>
      </c>
      <c r="L40" s="33">
        <f t="shared" si="4"/>
        <v>75582</v>
      </c>
      <c r="M40" s="33">
        <f t="shared" si="4"/>
        <v>10043</v>
      </c>
      <c r="N40" s="33">
        <f t="shared" si="4"/>
        <v>29527</v>
      </c>
      <c r="O40" s="33">
        <f t="shared" si="4"/>
        <v>920608</v>
      </c>
      <c r="P40" s="16">
        <f t="shared" si="4"/>
        <v>0</v>
      </c>
      <c r="Q40" s="16">
        <f t="shared" si="4"/>
        <v>0</v>
      </c>
      <c r="R40" s="33">
        <f t="shared" si="4"/>
        <v>80033</v>
      </c>
      <c r="S40" s="33">
        <f t="shared" si="4"/>
        <v>310292</v>
      </c>
      <c r="T40" s="33"/>
      <c r="U40" s="33"/>
    </row>
    <row r="41" spans="1:21" hidden="1">
      <c r="B41" s="55"/>
      <c r="C41" s="54" t="s">
        <v>41</v>
      </c>
      <c r="D41" s="16">
        <v>0</v>
      </c>
      <c r="E41" s="16">
        <v>0</v>
      </c>
      <c r="F41" s="16">
        <v>0</v>
      </c>
      <c r="G41" s="19">
        <v>601</v>
      </c>
      <c r="H41" s="16">
        <v>0</v>
      </c>
      <c r="I41" s="16">
        <v>0</v>
      </c>
      <c r="J41" s="16">
        <v>0</v>
      </c>
      <c r="K41" s="21">
        <v>170708</v>
      </c>
      <c r="L41" s="19">
        <v>75582</v>
      </c>
      <c r="M41" s="19">
        <v>10043</v>
      </c>
      <c r="N41" s="19">
        <v>29527</v>
      </c>
      <c r="O41" s="16">
        <v>0</v>
      </c>
      <c r="P41" s="16">
        <v>0</v>
      </c>
      <c r="Q41" s="16">
        <v>0</v>
      </c>
      <c r="R41" s="22">
        <v>80033</v>
      </c>
      <c r="S41" s="22">
        <v>113343</v>
      </c>
      <c r="T41" s="22"/>
      <c r="U41" s="22"/>
    </row>
    <row r="42" spans="1:21" hidden="1">
      <c r="B42" s="55"/>
      <c r="C42" s="54" t="s">
        <v>40</v>
      </c>
      <c r="D42" s="16">
        <v>0</v>
      </c>
      <c r="E42" s="16">
        <v>0</v>
      </c>
      <c r="F42" s="16">
        <v>0</v>
      </c>
      <c r="G42" s="19">
        <v>366</v>
      </c>
      <c r="H42" s="16">
        <v>0</v>
      </c>
      <c r="I42" s="16">
        <v>0</v>
      </c>
      <c r="J42" s="16">
        <v>0</v>
      </c>
      <c r="K42" s="21">
        <v>132818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22">
        <v>103982</v>
      </c>
      <c r="T42" s="22"/>
      <c r="U42" s="22"/>
    </row>
    <row r="43" spans="1:21" hidden="1">
      <c r="B43" s="53"/>
      <c r="C43" s="53" t="s">
        <v>39</v>
      </c>
      <c r="D43" s="16">
        <v>0</v>
      </c>
      <c r="E43" s="16">
        <v>0</v>
      </c>
      <c r="F43" s="16">
        <v>0</v>
      </c>
      <c r="G43" s="19">
        <v>188</v>
      </c>
      <c r="H43" s="16">
        <v>0</v>
      </c>
      <c r="I43" s="16">
        <v>0</v>
      </c>
      <c r="J43" s="16">
        <v>0</v>
      </c>
      <c r="K43" s="21">
        <v>60151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22">
        <v>92967</v>
      </c>
      <c r="T43" s="22"/>
      <c r="U43" s="22"/>
    </row>
    <row r="44" spans="1:21" hidden="1">
      <c r="B44" s="53"/>
      <c r="C44" s="53" t="s">
        <v>38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1">
        <v>35748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  <c r="U44" s="16"/>
    </row>
    <row r="45" spans="1:21" hidden="1">
      <c r="B45" s="53"/>
      <c r="C45" s="53" t="s">
        <v>37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1">
        <v>48768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/>
      <c r="U45" s="16"/>
    </row>
    <row r="46" spans="1:21" hidden="1">
      <c r="B46" s="53"/>
      <c r="C46" s="53" t="s">
        <v>36</v>
      </c>
      <c r="D46" s="19">
        <v>5405</v>
      </c>
      <c r="E46" s="16">
        <v>0</v>
      </c>
      <c r="F46" s="19">
        <v>784</v>
      </c>
      <c r="G46" s="19">
        <v>707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9">
        <v>920608</v>
      </c>
      <c r="P46" s="16">
        <v>0</v>
      </c>
      <c r="Q46" s="16">
        <v>0</v>
      </c>
      <c r="R46" s="16">
        <v>0</v>
      </c>
      <c r="S46" s="16">
        <v>0</v>
      </c>
      <c r="T46" s="16"/>
      <c r="U46" s="16"/>
    </row>
    <row r="47" spans="1:21" s="5" customFormat="1" hidden="1">
      <c r="A47" s="2"/>
      <c r="B47" s="52"/>
      <c r="C47" s="52" t="s">
        <v>35</v>
      </c>
      <c r="D47" s="16">
        <v>0</v>
      </c>
      <c r="E47" s="16">
        <v>0</v>
      </c>
      <c r="F47" s="16">
        <v>0</v>
      </c>
      <c r="G47" s="19">
        <v>4482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/>
      <c r="U47" s="16"/>
    </row>
    <row r="48" spans="1:21" s="5" customFormat="1" hidden="1">
      <c r="A48" s="2"/>
      <c r="B48" s="52"/>
      <c r="C48" s="52"/>
      <c r="D48" s="16"/>
      <c r="E48" s="16"/>
      <c r="F48" s="16"/>
      <c r="G48" s="1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5" customFormat="1" hidden="1">
      <c r="A49" s="2"/>
      <c r="B49" s="80" t="s">
        <v>46</v>
      </c>
      <c r="C49" s="80"/>
      <c r="D49" s="33">
        <f>SUM(D53+D59+D75+D83)</f>
        <v>815463</v>
      </c>
      <c r="E49" s="33">
        <f>SUM(E53+E59+E75)</f>
        <v>345654</v>
      </c>
      <c r="F49" s="33">
        <f>SUM(F59+F75+F83)</f>
        <v>744862</v>
      </c>
      <c r="G49" s="33">
        <f>SUM(G59+G75+G83)</f>
        <v>201424</v>
      </c>
      <c r="H49" s="33">
        <f>SUM(H53+H59+H75)</f>
        <v>114406</v>
      </c>
      <c r="I49" s="33">
        <f>SUM(I53)</f>
        <v>218789</v>
      </c>
      <c r="J49" s="33">
        <f>SUM(J53+J59)</f>
        <v>333113</v>
      </c>
      <c r="K49" s="33">
        <f>SUM(K66+K83)</f>
        <v>341832</v>
      </c>
      <c r="L49" s="33">
        <f>SUM(L59+L66+L75+L83)</f>
        <v>139076</v>
      </c>
      <c r="M49" s="33">
        <f>SUM(M53+M59+M66+M75+M83)</f>
        <v>6777</v>
      </c>
      <c r="N49" s="33">
        <f>SUM(N53+N59+N66+N75+N83)</f>
        <v>10342</v>
      </c>
      <c r="O49" s="33">
        <f>SUM(O53+O59+O66+O75+O83)</f>
        <v>1199154</v>
      </c>
      <c r="P49" s="33">
        <f>SUM(P53+P59+P66+P75+P83)</f>
        <v>83672</v>
      </c>
      <c r="Q49" s="33">
        <f>SUM(Q53+Q59+Q75+Q83)</f>
        <v>93539</v>
      </c>
      <c r="R49" s="33">
        <f>SUM(R53+R59+R66+R75+R83)</f>
        <v>86187</v>
      </c>
      <c r="S49" s="33">
        <f>SUM(S53+S59+S75+S83)</f>
        <v>104352</v>
      </c>
      <c r="T49" s="33"/>
      <c r="U49" s="33"/>
    </row>
    <row r="50" spans="1:21" s="5" customFormat="1" hidden="1">
      <c r="A50" s="2"/>
      <c r="B50" s="53"/>
      <c r="C50" s="53"/>
      <c r="D50" s="31"/>
      <c r="E50" s="31"/>
      <c r="F50" s="31"/>
      <c r="G50" s="31"/>
      <c r="H50" s="31"/>
      <c r="I50" s="31"/>
      <c r="J50" s="31"/>
      <c r="K50" s="31"/>
      <c r="L50" s="31"/>
      <c r="M50" s="30"/>
      <c r="N50" s="30"/>
      <c r="O50" s="30"/>
      <c r="P50" s="30"/>
      <c r="Q50" s="37"/>
      <c r="R50" s="49"/>
      <c r="S50" s="49"/>
      <c r="T50" s="49"/>
      <c r="U50" s="49"/>
    </row>
    <row r="51" spans="1:21" s="5" customFormat="1" hidden="1">
      <c r="A51" s="2"/>
      <c r="B51" s="58" t="s">
        <v>33</v>
      </c>
      <c r="C51" s="58"/>
      <c r="D51" s="39"/>
      <c r="E51" s="39"/>
      <c r="F51" s="39"/>
      <c r="G51" s="39"/>
      <c r="H51" s="39"/>
      <c r="I51" s="39"/>
      <c r="J51" s="39"/>
      <c r="K51" s="39"/>
      <c r="L51" s="39"/>
      <c r="M51" s="38"/>
      <c r="N51" s="38"/>
      <c r="O51" s="38"/>
      <c r="P51" s="38"/>
      <c r="Q51" s="37"/>
      <c r="R51" s="36"/>
      <c r="S51" s="36"/>
      <c r="T51" s="36"/>
      <c r="U51" s="36"/>
    </row>
    <row r="52" spans="1:21" s="5" customFormat="1" ht="5.0999999999999996" hidden="1" customHeight="1">
      <c r="A52" s="2"/>
      <c r="B52" s="55"/>
      <c r="C52" s="5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9"/>
      <c r="R52" s="34"/>
      <c r="S52" s="34"/>
      <c r="T52" s="34"/>
      <c r="U52" s="34"/>
    </row>
    <row r="53" spans="1:21" s="5" customFormat="1" hidden="1">
      <c r="A53" s="2"/>
      <c r="B53" s="56" t="s">
        <v>32</v>
      </c>
      <c r="C53" s="56"/>
      <c r="D53" s="39">
        <f t="shared" ref="D53:S53" si="5">SUM(D54:D57)</f>
        <v>338674</v>
      </c>
      <c r="E53" s="39">
        <f t="shared" si="5"/>
        <v>338591</v>
      </c>
      <c r="F53" s="16">
        <f t="shared" si="5"/>
        <v>0</v>
      </c>
      <c r="G53" s="16">
        <f t="shared" si="5"/>
        <v>0</v>
      </c>
      <c r="H53" s="39">
        <f t="shared" si="5"/>
        <v>114141</v>
      </c>
      <c r="I53" s="39">
        <f t="shared" si="5"/>
        <v>218789</v>
      </c>
      <c r="J53" s="39">
        <f t="shared" si="5"/>
        <v>228194</v>
      </c>
      <c r="K53" s="16">
        <f t="shared" si="5"/>
        <v>0</v>
      </c>
      <c r="L53" s="16">
        <f t="shared" si="5"/>
        <v>0</v>
      </c>
      <c r="M53" s="16">
        <f t="shared" si="5"/>
        <v>0</v>
      </c>
      <c r="N53" s="16">
        <f t="shared" si="5"/>
        <v>0</v>
      </c>
      <c r="O53" s="25">
        <f t="shared" si="5"/>
        <v>60738</v>
      </c>
      <c r="P53" s="16">
        <f t="shared" si="5"/>
        <v>0</v>
      </c>
      <c r="Q53" s="16">
        <f t="shared" si="5"/>
        <v>0</v>
      </c>
      <c r="R53" s="16">
        <f t="shared" si="5"/>
        <v>0</v>
      </c>
      <c r="S53" s="16">
        <f t="shared" si="5"/>
        <v>0</v>
      </c>
      <c r="T53" s="16"/>
      <c r="U53" s="16"/>
    </row>
    <row r="54" spans="1:21" s="5" customFormat="1" hidden="1">
      <c r="A54" s="2"/>
      <c r="B54" s="55"/>
      <c r="C54" s="57" t="s">
        <v>41</v>
      </c>
      <c r="D54" s="19">
        <v>115835</v>
      </c>
      <c r="E54" s="19">
        <v>115784</v>
      </c>
      <c r="F54" s="19" t="s">
        <v>43</v>
      </c>
      <c r="G54" s="19" t="s">
        <v>43</v>
      </c>
      <c r="H54" s="19">
        <v>114141</v>
      </c>
      <c r="I54" s="19">
        <v>111892</v>
      </c>
      <c r="J54" s="19">
        <v>115531</v>
      </c>
      <c r="K54" s="19" t="s">
        <v>43</v>
      </c>
      <c r="L54" s="16">
        <v>0</v>
      </c>
      <c r="M54" s="16">
        <v>0</v>
      </c>
      <c r="N54" s="16">
        <v>0</v>
      </c>
      <c r="O54" s="19">
        <v>40170</v>
      </c>
      <c r="P54" s="16">
        <v>0</v>
      </c>
      <c r="Q54" s="16">
        <v>0</v>
      </c>
      <c r="R54" s="16">
        <v>0</v>
      </c>
      <c r="S54" s="16">
        <v>0</v>
      </c>
      <c r="T54" s="16"/>
      <c r="U54" s="16"/>
    </row>
    <row r="55" spans="1:21" s="5" customFormat="1" hidden="1">
      <c r="A55" s="2"/>
      <c r="B55" s="55"/>
      <c r="C55" s="57" t="s">
        <v>40</v>
      </c>
      <c r="D55" s="19">
        <v>113126</v>
      </c>
      <c r="E55" s="19">
        <v>113187</v>
      </c>
      <c r="F55" s="19" t="s">
        <v>43</v>
      </c>
      <c r="G55" s="19" t="s">
        <v>43</v>
      </c>
      <c r="H55" s="19" t="s">
        <v>43</v>
      </c>
      <c r="I55" s="19">
        <v>106897</v>
      </c>
      <c r="J55" s="19">
        <v>112663</v>
      </c>
      <c r="K55" s="19" t="s">
        <v>43</v>
      </c>
      <c r="L55" s="16">
        <v>0</v>
      </c>
      <c r="M55" s="16">
        <v>0</v>
      </c>
      <c r="N55" s="16">
        <v>0</v>
      </c>
      <c r="O55" s="19">
        <v>20568</v>
      </c>
      <c r="P55" s="16">
        <v>0</v>
      </c>
      <c r="Q55" s="16">
        <v>0</v>
      </c>
      <c r="R55" s="16">
        <v>0</v>
      </c>
      <c r="S55" s="16">
        <v>0</v>
      </c>
      <c r="T55" s="16"/>
      <c r="U55" s="16"/>
    </row>
    <row r="56" spans="1:21" s="5" customFormat="1" hidden="1">
      <c r="A56" s="2"/>
      <c r="B56" s="55"/>
      <c r="C56" s="57" t="s">
        <v>39</v>
      </c>
      <c r="D56" s="19">
        <v>109578</v>
      </c>
      <c r="E56" s="19">
        <v>109620</v>
      </c>
      <c r="F56" s="19" t="s">
        <v>43</v>
      </c>
      <c r="G56" s="19" t="s">
        <v>43</v>
      </c>
      <c r="H56" s="19" t="s">
        <v>43</v>
      </c>
      <c r="I56" s="19" t="s">
        <v>43</v>
      </c>
      <c r="J56" s="19" t="s">
        <v>43</v>
      </c>
      <c r="K56" s="19" t="s">
        <v>43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  <c r="U56" s="16"/>
    </row>
    <row r="57" spans="1:21" s="5" customFormat="1" hidden="1">
      <c r="A57" s="2"/>
      <c r="B57" s="55"/>
      <c r="C57" s="53" t="s">
        <v>30</v>
      </c>
      <c r="D57" s="19">
        <v>135</v>
      </c>
      <c r="E57" s="19" t="s">
        <v>43</v>
      </c>
      <c r="F57" s="19" t="s">
        <v>43</v>
      </c>
      <c r="G57" s="19" t="s">
        <v>43</v>
      </c>
      <c r="H57" s="19" t="s">
        <v>43</v>
      </c>
      <c r="I57" s="19" t="s">
        <v>43</v>
      </c>
      <c r="J57" s="19" t="s">
        <v>43</v>
      </c>
      <c r="K57" s="19" t="s">
        <v>43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/>
      <c r="U57" s="16"/>
    </row>
    <row r="58" spans="1:21" s="5" customFormat="1" ht="5.0999999999999996" hidden="1" customHeight="1">
      <c r="A58" s="2"/>
      <c r="B58" s="55"/>
      <c r="C58" s="53"/>
      <c r="D58" s="32"/>
      <c r="E58" s="32"/>
      <c r="F58" s="32"/>
      <c r="G58" s="32"/>
      <c r="H58" s="32"/>
      <c r="I58" s="32"/>
      <c r="J58" s="31"/>
      <c r="K58" s="31"/>
      <c r="L58" s="31"/>
      <c r="M58" s="30"/>
      <c r="N58" s="30"/>
      <c r="O58" s="30"/>
      <c r="P58" s="30"/>
      <c r="Q58" s="29"/>
      <c r="R58" s="34"/>
      <c r="S58" s="34"/>
      <c r="T58" s="34"/>
      <c r="U58" s="34"/>
    </row>
    <row r="59" spans="1:21" s="5" customFormat="1" hidden="1">
      <c r="A59" s="2"/>
      <c r="B59" s="56" t="s">
        <v>31</v>
      </c>
      <c r="C59" s="56"/>
      <c r="D59" s="33">
        <f t="shared" ref="D59:S59" si="6">SUM(D60:D64)</f>
        <v>154371</v>
      </c>
      <c r="E59" s="33">
        <f t="shared" si="6"/>
        <v>4877</v>
      </c>
      <c r="F59" s="33">
        <f t="shared" si="6"/>
        <v>202793</v>
      </c>
      <c r="G59" s="33">
        <f t="shared" si="6"/>
        <v>91133</v>
      </c>
      <c r="H59" s="33">
        <f t="shared" si="6"/>
        <v>156</v>
      </c>
      <c r="I59" s="16">
        <f t="shared" si="6"/>
        <v>0</v>
      </c>
      <c r="J59" s="33">
        <f t="shared" si="6"/>
        <v>104919</v>
      </c>
      <c r="K59" s="16">
        <f t="shared" si="6"/>
        <v>0</v>
      </c>
      <c r="L59" s="33">
        <f t="shared" si="6"/>
        <v>94531</v>
      </c>
      <c r="M59" s="16">
        <f t="shared" si="6"/>
        <v>0</v>
      </c>
      <c r="N59" s="16">
        <f t="shared" si="6"/>
        <v>0</v>
      </c>
      <c r="O59" s="33">
        <f t="shared" si="6"/>
        <v>85237</v>
      </c>
      <c r="P59" s="33">
        <f t="shared" si="6"/>
        <v>83672</v>
      </c>
      <c r="Q59" s="33">
        <f t="shared" si="6"/>
        <v>93539</v>
      </c>
      <c r="R59" s="16">
        <f t="shared" si="6"/>
        <v>0</v>
      </c>
      <c r="S59" s="16">
        <f t="shared" si="6"/>
        <v>0</v>
      </c>
      <c r="T59" s="16"/>
      <c r="U59" s="16"/>
    </row>
    <row r="60" spans="1:21" s="5" customFormat="1" hidden="1">
      <c r="A60" s="2"/>
      <c r="B60" s="55"/>
      <c r="C60" s="57" t="s">
        <v>41</v>
      </c>
      <c r="D60" s="19">
        <v>457</v>
      </c>
      <c r="E60" s="19">
        <v>438</v>
      </c>
      <c r="F60" s="16">
        <v>0</v>
      </c>
      <c r="G60" s="16">
        <v>0</v>
      </c>
      <c r="H60" s="19">
        <v>156</v>
      </c>
      <c r="I60" s="19" t="s">
        <v>43</v>
      </c>
      <c r="J60" s="16">
        <v>0</v>
      </c>
      <c r="K60" s="16">
        <v>0</v>
      </c>
      <c r="L60" s="19">
        <v>94531</v>
      </c>
      <c r="M60" s="16">
        <v>0</v>
      </c>
      <c r="N60" s="16">
        <v>0</v>
      </c>
      <c r="O60" s="19">
        <v>39175</v>
      </c>
      <c r="P60" s="22">
        <v>83672</v>
      </c>
      <c r="Q60" s="22">
        <v>93539</v>
      </c>
      <c r="R60" s="16">
        <v>0</v>
      </c>
      <c r="S60" s="16">
        <v>0</v>
      </c>
      <c r="T60" s="16"/>
      <c r="U60" s="16"/>
    </row>
    <row r="61" spans="1:21" s="5" customFormat="1" hidden="1">
      <c r="A61" s="2"/>
      <c r="B61" s="55"/>
      <c r="C61" s="57" t="s">
        <v>40</v>
      </c>
      <c r="D61" s="19">
        <v>1122</v>
      </c>
      <c r="E61" s="19">
        <v>1102</v>
      </c>
      <c r="F61" s="16">
        <v>0</v>
      </c>
      <c r="G61" s="16">
        <v>0</v>
      </c>
      <c r="H61" s="16">
        <v>0</v>
      </c>
      <c r="I61" s="19" t="s">
        <v>43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9">
        <v>46062</v>
      </c>
      <c r="P61" s="16">
        <v>0</v>
      </c>
      <c r="Q61" s="16">
        <v>0</v>
      </c>
      <c r="R61" s="16">
        <v>0</v>
      </c>
      <c r="S61" s="16">
        <v>0</v>
      </c>
      <c r="T61" s="16"/>
      <c r="U61" s="16"/>
    </row>
    <row r="62" spans="1:21" s="5" customFormat="1" hidden="1">
      <c r="A62" s="2"/>
      <c r="B62" s="55"/>
      <c r="C62" s="57" t="s">
        <v>39</v>
      </c>
      <c r="D62" s="19">
        <v>3479</v>
      </c>
      <c r="E62" s="19">
        <v>3337</v>
      </c>
      <c r="F62" s="16">
        <v>0</v>
      </c>
      <c r="G62" s="16">
        <v>0</v>
      </c>
      <c r="H62" s="16">
        <v>0</v>
      </c>
      <c r="I62" s="19" t="s">
        <v>43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  <c r="U62" s="16"/>
    </row>
    <row r="63" spans="1:21" s="5" customFormat="1" hidden="1">
      <c r="A63" s="2"/>
      <c r="B63" s="55"/>
      <c r="C63" s="53" t="s">
        <v>30</v>
      </c>
      <c r="D63" s="19">
        <v>90750</v>
      </c>
      <c r="E63" s="16">
        <v>0</v>
      </c>
      <c r="F63" s="19">
        <v>107769</v>
      </c>
      <c r="G63" s="19">
        <v>91133</v>
      </c>
      <c r="H63" s="16">
        <v>0</v>
      </c>
      <c r="I63" s="19" t="s">
        <v>43</v>
      </c>
      <c r="J63" s="19">
        <v>104919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  <c r="U63" s="16"/>
    </row>
    <row r="64" spans="1:21" s="5" customFormat="1" hidden="1">
      <c r="A64" s="2"/>
      <c r="B64" s="55" t="s">
        <v>29</v>
      </c>
      <c r="C64" s="53"/>
      <c r="D64" s="16">
        <v>58563</v>
      </c>
      <c r="E64" s="16">
        <v>0</v>
      </c>
      <c r="F64" s="19">
        <v>95024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/>
      <c r="U64" s="16"/>
    </row>
    <row r="65" spans="1:21" s="5" customFormat="1" ht="5.0999999999999996" hidden="1" customHeight="1">
      <c r="A65" s="2"/>
      <c r="B65" s="55"/>
      <c r="C65" s="53"/>
      <c r="D65" s="31"/>
      <c r="E65" s="31"/>
      <c r="F65" s="31"/>
      <c r="G65" s="31"/>
      <c r="H65" s="31"/>
      <c r="I65" s="31"/>
      <c r="J65" s="31"/>
      <c r="K65" s="31"/>
      <c r="L65" s="31"/>
      <c r="M65" s="30"/>
      <c r="N65" s="30"/>
      <c r="O65" s="30"/>
      <c r="P65" s="30"/>
      <c r="Q65" s="37"/>
      <c r="R65" s="28"/>
      <c r="S65" s="28"/>
      <c r="T65" s="28"/>
      <c r="U65" s="28"/>
    </row>
    <row r="66" spans="1:21" s="5" customFormat="1" hidden="1">
      <c r="A66" s="2"/>
      <c r="B66" s="58" t="s">
        <v>28</v>
      </c>
      <c r="C66" s="57"/>
      <c r="D66" s="16">
        <f t="shared" ref="D66:S66" si="7">SUM(D67:D71)</f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33">
        <f t="shared" si="7"/>
        <v>126432</v>
      </c>
      <c r="L66" s="33">
        <f t="shared" si="7"/>
        <v>15526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33">
        <f t="shared" si="7"/>
        <v>57754</v>
      </c>
      <c r="S66" s="16">
        <f t="shared" si="7"/>
        <v>0</v>
      </c>
      <c r="T66" s="16"/>
      <c r="U66" s="16"/>
    </row>
    <row r="67" spans="1:21" s="5" customFormat="1" hidden="1">
      <c r="A67" s="2"/>
      <c r="B67" s="55"/>
      <c r="C67" s="57" t="s">
        <v>41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21">
        <v>54419</v>
      </c>
      <c r="L67" s="19">
        <v>15526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22">
        <v>57754</v>
      </c>
      <c r="S67" s="16">
        <v>0</v>
      </c>
      <c r="T67" s="16"/>
      <c r="U67" s="16"/>
    </row>
    <row r="68" spans="1:21" s="5" customFormat="1" hidden="1">
      <c r="A68" s="2"/>
      <c r="B68" s="55"/>
      <c r="C68" s="57" t="s">
        <v>40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1">
        <v>33855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  <c r="U68" s="16"/>
    </row>
    <row r="69" spans="1:21" s="5" customFormat="1" hidden="1">
      <c r="A69" s="2"/>
      <c r="B69" s="55"/>
      <c r="C69" s="57" t="s">
        <v>39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1">
        <v>16735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/>
      <c r="U69" s="16"/>
    </row>
    <row r="70" spans="1:21" s="5" customFormat="1" hidden="1">
      <c r="A70" s="2"/>
      <c r="B70" s="55"/>
      <c r="C70" s="57" t="s">
        <v>38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1">
        <v>9950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/>
      <c r="U70" s="16"/>
    </row>
    <row r="71" spans="1:21" s="5" customFormat="1" hidden="1">
      <c r="A71" s="2"/>
      <c r="B71" s="55"/>
      <c r="C71" s="57" t="s">
        <v>37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1">
        <v>11473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/>
      <c r="U71" s="16"/>
    </row>
    <row r="72" spans="1:21" s="5" customFormat="1" hidden="1">
      <c r="A72" s="2"/>
      <c r="B72" s="55"/>
      <c r="C72" s="55"/>
      <c r="D72" s="32"/>
      <c r="E72" s="32"/>
      <c r="F72" s="32"/>
      <c r="G72" s="32"/>
      <c r="H72" s="32"/>
      <c r="I72" s="32"/>
      <c r="J72" s="31"/>
      <c r="K72" s="31"/>
      <c r="L72" s="31"/>
      <c r="M72" s="16"/>
      <c r="N72" s="30"/>
      <c r="O72" s="30"/>
      <c r="P72" s="30"/>
      <c r="Q72" s="29"/>
      <c r="R72" s="34"/>
      <c r="S72" s="28"/>
      <c r="T72" s="28"/>
      <c r="U72" s="28"/>
    </row>
    <row r="73" spans="1:21" s="5" customFormat="1" hidden="1">
      <c r="A73" s="2"/>
      <c r="B73" s="58" t="s">
        <v>27</v>
      </c>
      <c r="C73" s="58"/>
      <c r="D73" s="33"/>
      <c r="E73" s="33"/>
      <c r="F73" s="33"/>
      <c r="G73" s="33"/>
      <c r="H73" s="33"/>
      <c r="I73" s="33"/>
      <c r="J73" s="39"/>
      <c r="K73" s="39"/>
      <c r="L73" s="39"/>
      <c r="M73" s="38"/>
      <c r="N73" s="38"/>
      <c r="O73" s="38"/>
      <c r="P73" s="38"/>
      <c r="Q73" s="37"/>
      <c r="R73" s="36"/>
      <c r="S73" s="35"/>
      <c r="T73" s="35"/>
      <c r="U73" s="35"/>
    </row>
    <row r="74" spans="1:21" s="5" customFormat="1" ht="5.0999999999999996" hidden="1" customHeight="1">
      <c r="A74" s="2"/>
      <c r="B74" s="55"/>
      <c r="C74" s="5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29"/>
      <c r="R74" s="34"/>
      <c r="S74" s="34"/>
      <c r="T74" s="34"/>
      <c r="U74" s="34"/>
    </row>
    <row r="75" spans="1:21" s="5" customFormat="1" hidden="1">
      <c r="A75" s="2"/>
      <c r="B75" s="56" t="s">
        <v>26</v>
      </c>
      <c r="C75" s="56"/>
      <c r="D75" s="33">
        <f t="shared" ref="D75:S75" si="8">SUM(D76:D81)</f>
        <v>322418</v>
      </c>
      <c r="E75" s="33">
        <f t="shared" si="8"/>
        <v>2186</v>
      </c>
      <c r="F75" s="33">
        <f t="shared" si="8"/>
        <v>491356</v>
      </c>
      <c r="G75" s="33">
        <f t="shared" si="8"/>
        <v>110291</v>
      </c>
      <c r="H75" s="33">
        <f t="shared" si="8"/>
        <v>109</v>
      </c>
      <c r="I75" s="16">
        <f t="shared" si="8"/>
        <v>0</v>
      </c>
      <c r="J75" s="16">
        <f t="shared" si="8"/>
        <v>0</v>
      </c>
      <c r="K75" s="16">
        <f t="shared" si="8"/>
        <v>0</v>
      </c>
      <c r="L75" s="33">
        <f t="shared" si="8"/>
        <v>7095</v>
      </c>
      <c r="M75" s="16">
        <f t="shared" si="8"/>
        <v>0</v>
      </c>
      <c r="N75" s="16">
        <f t="shared" si="8"/>
        <v>0</v>
      </c>
      <c r="O75" s="33">
        <f t="shared" si="8"/>
        <v>164245</v>
      </c>
      <c r="P75" s="16">
        <f t="shared" si="8"/>
        <v>0</v>
      </c>
      <c r="Q75" s="16">
        <f t="shared" si="8"/>
        <v>0</v>
      </c>
      <c r="R75" s="16">
        <f t="shared" si="8"/>
        <v>0</v>
      </c>
      <c r="S75" s="16">
        <f t="shared" si="8"/>
        <v>0</v>
      </c>
      <c r="T75" s="16"/>
      <c r="U75" s="16"/>
    </row>
    <row r="76" spans="1:21" s="5" customFormat="1" hidden="1">
      <c r="A76" s="2"/>
      <c r="B76" s="55"/>
      <c r="C76" s="57" t="s">
        <v>41</v>
      </c>
      <c r="D76" s="19">
        <v>390</v>
      </c>
      <c r="E76" s="19">
        <v>400</v>
      </c>
      <c r="F76" s="16">
        <v>0</v>
      </c>
      <c r="G76" s="16">
        <v>0</v>
      </c>
      <c r="H76" s="19">
        <v>109</v>
      </c>
      <c r="I76" s="16">
        <v>0</v>
      </c>
      <c r="J76" s="16">
        <v>0</v>
      </c>
      <c r="K76" s="16">
        <v>0</v>
      </c>
      <c r="L76" s="19">
        <v>7095</v>
      </c>
      <c r="M76" s="16">
        <v>0</v>
      </c>
      <c r="N76" s="16">
        <v>0</v>
      </c>
      <c r="O76" s="19">
        <v>19670</v>
      </c>
      <c r="P76" s="16">
        <v>0</v>
      </c>
      <c r="Q76" s="16">
        <v>0</v>
      </c>
      <c r="R76" s="16">
        <v>0</v>
      </c>
      <c r="S76" s="16">
        <v>0</v>
      </c>
      <c r="T76" s="16"/>
      <c r="U76" s="16"/>
    </row>
    <row r="77" spans="1:21" s="5" customFormat="1" hidden="1">
      <c r="A77" s="2"/>
      <c r="B77" s="55"/>
      <c r="C77" s="57" t="s">
        <v>40</v>
      </c>
      <c r="D77" s="19">
        <v>678</v>
      </c>
      <c r="E77" s="19">
        <v>609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144575</v>
      </c>
      <c r="P77" s="16">
        <v>0</v>
      </c>
      <c r="Q77" s="16">
        <v>0</v>
      </c>
      <c r="R77" s="16">
        <v>0</v>
      </c>
      <c r="S77" s="16">
        <v>0</v>
      </c>
      <c r="T77" s="16"/>
      <c r="U77" s="16"/>
    </row>
    <row r="78" spans="1:21" s="5" customFormat="1" hidden="1">
      <c r="A78" s="2"/>
      <c r="B78" s="55"/>
      <c r="C78" s="57" t="s">
        <v>39</v>
      </c>
      <c r="D78" s="19">
        <v>1176</v>
      </c>
      <c r="E78" s="19">
        <v>1177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/>
      <c r="U78" s="16"/>
    </row>
    <row r="79" spans="1:21" s="5" customFormat="1" hidden="1">
      <c r="A79" s="2"/>
      <c r="B79" s="55"/>
      <c r="C79" s="53" t="s">
        <v>36</v>
      </c>
      <c r="D79" s="19">
        <v>12381</v>
      </c>
      <c r="E79" s="16">
        <v>0</v>
      </c>
      <c r="F79" s="19">
        <v>3714</v>
      </c>
      <c r="G79" s="19">
        <v>13117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/>
      <c r="U79" s="16"/>
    </row>
    <row r="80" spans="1:21" s="5" customFormat="1" hidden="1">
      <c r="A80" s="2"/>
      <c r="B80" s="53"/>
      <c r="C80" s="53" t="s">
        <v>42</v>
      </c>
      <c r="D80" s="19">
        <v>90697</v>
      </c>
      <c r="E80" s="16">
        <v>0</v>
      </c>
      <c r="F80" s="19">
        <v>93749</v>
      </c>
      <c r="G80" s="19">
        <v>97174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/>
      <c r="U80" s="16"/>
    </row>
    <row r="81" spans="1:21" s="5" customFormat="1" hidden="1">
      <c r="A81" s="2"/>
      <c r="B81" s="53" t="s">
        <v>29</v>
      </c>
      <c r="C81" s="53"/>
      <c r="D81" s="16">
        <v>217096</v>
      </c>
      <c r="E81" s="16">
        <v>0</v>
      </c>
      <c r="F81" s="16">
        <v>393893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/>
      <c r="U81" s="16"/>
    </row>
    <row r="82" spans="1:21" s="5" customFormat="1" ht="5.0999999999999996" hidden="1" customHeight="1">
      <c r="A82" s="2"/>
      <c r="B82" s="53"/>
      <c r="C82" s="53"/>
      <c r="D82" s="32"/>
      <c r="E82" s="32"/>
      <c r="F82" s="32"/>
      <c r="G82" s="32"/>
      <c r="H82" s="32"/>
      <c r="I82" s="32"/>
      <c r="J82" s="31"/>
      <c r="K82" s="31"/>
      <c r="L82" s="31"/>
      <c r="M82" s="30"/>
      <c r="N82" s="30"/>
      <c r="O82" s="30"/>
      <c r="P82" s="30"/>
      <c r="Q82" s="29"/>
      <c r="R82" s="28"/>
      <c r="S82" s="28"/>
      <c r="T82" s="28"/>
      <c r="U82" s="28"/>
    </row>
    <row r="83" spans="1:21" s="5" customFormat="1" hidden="1">
      <c r="A83" s="2"/>
      <c r="B83" s="56" t="s">
        <v>23</v>
      </c>
      <c r="C83" s="53"/>
      <c r="D83" s="16">
        <f t="shared" ref="D83:S83" si="9">SUM(D84:D90)</f>
        <v>0</v>
      </c>
      <c r="E83" s="16">
        <f t="shared" si="9"/>
        <v>0</v>
      </c>
      <c r="F83" s="33">
        <f t="shared" si="9"/>
        <v>50713</v>
      </c>
      <c r="G83" s="16">
        <f t="shared" si="9"/>
        <v>0</v>
      </c>
      <c r="H83" s="16">
        <f t="shared" si="9"/>
        <v>0</v>
      </c>
      <c r="I83" s="16">
        <f t="shared" si="9"/>
        <v>0</v>
      </c>
      <c r="J83" s="16">
        <f t="shared" si="9"/>
        <v>0</v>
      </c>
      <c r="K83" s="33">
        <f t="shared" si="9"/>
        <v>215400</v>
      </c>
      <c r="L83" s="33">
        <f t="shared" si="9"/>
        <v>21924</v>
      </c>
      <c r="M83" s="33">
        <f t="shared" si="9"/>
        <v>6777</v>
      </c>
      <c r="N83" s="33">
        <f t="shared" si="9"/>
        <v>10342</v>
      </c>
      <c r="O83" s="33">
        <f t="shared" si="9"/>
        <v>888934</v>
      </c>
      <c r="P83" s="16">
        <f t="shared" si="9"/>
        <v>0</v>
      </c>
      <c r="Q83" s="16">
        <f t="shared" si="9"/>
        <v>0</v>
      </c>
      <c r="R83" s="33">
        <f t="shared" si="9"/>
        <v>28433</v>
      </c>
      <c r="S83" s="33">
        <f t="shared" si="9"/>
        <v>104352</v>
      </c>
      <c r="T83" s="33"/>
      <c r="U83" s="33"/>
    </row>
    <row r="84" spans="1:21" s="5" customFormat="1" hidden="1">
      <c r="A84" s="2"/>
      <c r="B84" s="55"/>
      <c r="C84" s="54" t="s">
        <v>41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1">
        <v>87282</v>
      </c>
      <c r="L84" s="19">
        <v>21924</v>
      </c>
      <c r="M84" s="19">
        <v>6777</v>
      </c>
      <c r="N84" s="19">
        <v>10342</v>
      </c>
      <c r="O84" s="16">
        <v>0</v>
      </c>
      <c r="P84" s="16">
        <v>0</v>
      </c>
      <c r="Q84" s="16">
        <v>0</v>
      </c>
      <c r="R84" s="22">
        <v>28433</v>
      </c>
      <c r="S84" s="22">
        <v>49833</v>
      </c>
      <c r="T84" s="22"/>
      <c r="U84" s="22"/>
    </row>
    <row r="85" spans="1:21" s="5" customFormat="1" hidden="1">
      <c r="A85" s="2"/>
      <c r="B85" s="55"/>
      <c r="C85" s="54" t="s">
        <v>40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21">
        <v>60953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22">
        <v>38663</v>
      </c>
      <c r="T85" s="22"/>
      <c r="U85" s="22"/>
    </row>
    <row r="86" spans="1:21" s="5" customFormat="1" hidden="1">
      <c r="A86" s="2"/>
      <c r="B86" s="53"/>
      <c r="C86" s="53" t="s">
        <v>39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21">
        <v>26381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22">
        <v>15856</v>
      </c>
      <c r="T86" s="22"/>
      <c r="U86" s="22"/>
    </row>
    <row r="87" spans="1:21" s="5" customFormat="1" hidden="1">
      <c r="A87" s="2"/>
      <c r="B87" s="53"/>
      <c r="C87" s="53" t="s">
        <v>38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1">
        <v>15562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/>
      <c r="U87" s="16"/>
    </row>
    <row r="88" spans="1:21" s="5" customFormat="1" hidden="1">
      <c r="A88" s="2"/>
      <c r="B88" s="53"/>
      <c r="C88" s="53" t="s">
        <v>37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1">
        <v>25222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/>
      <c r="U88" s="16"/>
    </row>
    <row r="89" spans="1:21" s="5" customFormat="1" hidden="1">
      <c r="A89" s="2"/>
      <c r="B89" s="53"/>
      <c r="C89" s="53" t="s">
        <v>36</v>
      </c>
      <c r="D89" s="16">
        <v>0</v>
      </c>
      <c r="E89" s="16">
        <v>0</v>
      </c>
      <c r="F89" s="19">
        <v>50713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9">
        <v>888934</v>
      </c>
      <c r="P89" s="16">
        <v>0</v>
      </c>
      <c r="Q89" s="16">
        <v>0</v>
      </c>
      <c r="R89" s="16">
        <v>0</v>
      </c>
      <c r="S89" s="16">
        <v>0</v>
      </c>
      <c r="T89" s="16"/>
      <c r="U89" s="16"/>
    </row>
    <row r="90" spans="1:21" s="5" customFormat="1" hidden="1">
      <c r="A90" s="2"/>
      <c r="B90" s="52"/>
      <c r="C90" s="52"/>
      <c r="D90" s="16"/>
      <c r="E90" s="16"/>
      <c r="F90" s="16"/>
      <c r="G90" s="1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5" customFormat="1" hidden="1">
      <c r="A91" s="2"/>
      <c r="B91" s="80" t="s">
        <v>45</v>
      </c>
      <c r="C91" s="80"/>
      <c r="D91" s="33">
        <f>SUM(D95+D101+D117+D125)</f>
        <v>558437</v>
      </c>
      <c r="E91" s="33">
        <f>SUM(E95+E101+E117)</f>
        <v>380049</v>
      </c>
      <c r="F91" s="33">
        <f>SUM(F101+F117+F125)</f>
        <v>177997</v>
      </c>
      <c r="G91" s="33">
        <f>SUM(G101+G117+G125)</f>
        <v>177038</v>
      </c>
      <c r="H91" s="33">
        <f>SUM(H95+H101+H117)</f>
        <v>118424</v>
      </c>
      <c r="I91" s="33">
        <f>SUM(I95)</f>
        <v>228236</v>
      </c>
      <c r="J91" s="33">
        <f>SUM(J95+J101)</f>
        <v>337732</v>
      </c>
      <c r="K91" s="33">
        <f>SUM(K108+K125)</f>
        <v>307053</v>
      </c>
      <c r="L91" s="33">
        <f>SUM(L101+L108+L117+L125)</f>
        <v>158258</v>
      </c>
      <c r="M91" s="33">
        <f>SUM(M95+M101+M108+M117+M125)</f>
        <v>7365</v>
      </c>
      <c r="N91" s="33">
        <f>SUM(N95+N101+N108+N117+N125)</f>
        <v>40219</v>
      </c>
      <c r="O91" s="33">
        <f>SUM(O95+O101+O108+O117+O125)</f>
        <v>1165520</v>
      </c>
      <c r="P91" s="33">
        <f>SUM(P95+P101+P108+P117+P125)</f>
        <v>107180</v>
      </c>
      <c r="Q91" s="33">
        <f>SUM(Q95+Q101+Q117+Q125)</f>
        <v>102814</v>
      </c>
      <c r="R91" s="33">
        <f>SUM(R95+R101+R108+R117+R125)</f>
        <v>177421</v>
      </c>
      <c r="S91" s="33">
        <f>SUM(S95+S101+S117+S125)</f>
        <v>113475</v>
      </c>
      <c r="T91" s="33"/>
      <c r="U91" s="33"/>
    </row>
    <row r="92" spans="1:21" s="5" customFormat="1" hidden="1">
      <c r="A92" s="2"/>
      <c r="B92" s="53"/>
      <c r="C92" s="53"/>
      <c r="D92" s="31"/>
      <c r="E92" s="31"/>
      <c r="F92" s="31"/>
      <c r="G92" s="31"/>
      <c r="H92" s="31"/>
      <c r="I92" s="31"/>
      <c r="J92" s="31"/>
      <c r="K92" s="31"/>
      <c r="L92" s="31"/>
      <c r="M92" s="30"/>
      <c r="N92" s="30"/>
      <c r="O92" s="30"/>
      <c r="P92" s="30"/>
      <c r="Q92" s="37"/>
      <c r="R92" s="49"/>
      <c r="S92" s="49"/>
      <c r="T92" s="49"/>
      <c r="U92" s="49"/>
    </row>
    <row r="93" spans="1:21" s="5" customFormat="1" hidden="1">
      <c r="A93" s="2"/>
      <c r="B93" s="58" t="s">
        <v>33</v>
      </c>
      <c r="C93" s="58"/>
      <c r="D93" s="39"/>
      <c r="E93" s="39"/>
      <c r="F93" s="39"/>
      <c r="G93" s="39"/>
      <c r="H93" s="39"/>
      <c r="I93" s="39"/>
      <c r="J93" s="39"/>
      <c r="K93" s="39"/>
      <c r="L93" s="39"/>
      <c r="M93" s="38"/>
      <c r="N93" s="38"/>
      <c r="O93" s="38"/>
      <c r="P93" s="38"/>
      <c r="Q93" s="37"/>
      <c r="R93" s="36"/>
      <c r="S93" s="36"/>
      <c r="T93" s="36"/>
      <c r="U93" s="36"/>
    </row>
    <row r="94" spans="1:21" s="5" customFormat="1" ht="5.0999999999999996" hidden="1" customHeight="1">
      <c r="A94" s="2"/>
      <c r="B94" s="55"/>
      <c r="C94" s="55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29"/>
      <c r="R94" s="34"/>
      <c r="S94" s="34"/>
      <c r="T94" s="34"/>
      <c r="U94" s="34"/>
    </row>
    <row r="95" spans="1:21" s="5" customFormat="1" hidden="1">
      <c r="A95" s="2"/>
      <c r="B95" s="56" t="s">
        <v>32</v>
      </c>
      <c r="C95" s="56"/>
      <c r="D95" s="39">
        <f t="shared" ref="D95:N95" si="10">SUM(D96:D99)</f>
        <v>348070</v>
      </c>
      <c r="E95" s="39">
        <f t="shared" si="10"/>
        <v>347804</v>
      </c>
      <c r="F95" s="16">
        <f t="shared" si="10"/>
        <v>0</v>
      </c>
      <c r="G95" s="16">
        <f t="shared" si="10"/>
        <v>0</v>
      </c>
      <c r="H95" s="39">
        <f t="shared" si="10"/>
        <v>118218</v>
      </c>
      <c r="I95" s="39">
        <f t="shared" si="10"/>
        <v>228236</v>
      </c>
      <c r="J95" s="39">
        <f t="shared" si="10"/>
        <v>231969</v>
      </c>
      <c r="K95" s="16">
        <f t="shared" si="10"/>
        <v>0</v>
      </c>
      <c r="L95" s="16">
        <f t="shared" si="10"/>
        <v>0</v>
      </c>
      <c r="M95" s="16">
        <f t="shared" si="10"/>
        <v>0</v>
      </c>
      <c r="N95" s="16">
        <f t="shared" si="10"/>
        <v>0</v>
      </c>
      <c r="O95" s="39">
        <f>+O96+O97+O98+O99</f>
        <v>60349</v>
      </c>
      <c r="P95" s="16">
        <f>SUM(P96:P99)</f>
        <v>0</v>
      </c>
      <c r="Q95" s="16">
        <f>SUM(Q96:Q99)</f>
        <v>0</v>
      </c>
      <c r="R95" s="16">
        <f>SUM(R96:R99)</f>
        <v>0</v>
      </c>
      <c r="S95" s="16">
        <f>SUM(S96:S99)</f>
        <v>0</v>
      </c>
      <c r="T95" s="16"/>
      <c r="U95" s="16"/>
    </row>
    <row r="96" spans="1:21" s="5" customFormat="1" hidden="1">
      <c r="A96" s="2"/>
      <c r="B96" s="55"/>
      <c r="C96" s="57" t="s">
        <v>41</v>
      </c>
      <c r="D96" s="19">
        <v>118945</v>
      </c>
      <c r="E96" s="19">
        <v>118939</v>
      </c>
      <c r="F96" s="16" t="s">
        <v>43</v>
      </c>
      <c r="G96" s="19" t="s">
        <v>43</v>
      </c>
      <c r="H96" s="19">
        <v>118218</v>
      </c>
      <c r="I96" s="19">
        <v>116751</v>
      </c>
      <c r="J96" s="19">
        <v>118069</v>
      </c>
      <c r="K96" s="19" t="s">
        <v>43</v>
      </c>
      <c r="L96" s="16">
        <v>0</v>
      </c>
      <c r="M96" s="16">
        <v>0</v>
      </c>
      <c r="N96" s="16">
        <v>0</v>
      </c>
      <c r="O96" s="19">
        <v>38718</v>
      </c>
      <c r="P96" s="16">
        <v>0</v>
      </c>
      <c r="Q96" s="16">
        <v>0</v>
      </c>
      <c r="R96" s="16">
        <v>0</v>
      </c>
      <c r="S96" s="16">
        <v>0</v>
      </c>
      <c r="T96" s="16"/>
      <c r="U96" s="16"/>
    </row>
    <row r="97" spans="1:21" s="5" customFormat="1" hidden="1">
      <c r="A97" s="2"/>
      <c r="B97" s="55"/>
      <c r="C97" s="57" t="s">
        <v>40</v>
      </c>
      <c r="D97" s="19">
        <v>115848</v>
      </c>
      <c r="E97" s="19">
        <v>115620</v>
      </c>
      <c r="F97" s="16" t="s">
        <v>43</v>
      </c>
      <c r="G97" s="19" t="s">
        <v>43</v>
      </c>
      <c r="H97" s="19" t="s">
        <v>43</v>
      </c>
      <c r="I97" s="19">
        <v>111485</v>
      </c>
      <c r="J97" s="19">
        <v>113900</v>
      </c>
      <c r="K97" s="19" t="s">
        <v>43</v>
      </c>
      <c r="L97" s="16">
        <v>0</v>
      </c>
      <c r="M97" s="16">
        <v>0</v>
      </c>
      <c r="N97" s="16">
        <v>0</v>
      </c>
      <c r="O97" s="19">
        <v>21631</v>
      </c>
      <c r="P97" s="16">
        <v>0</v>
      </c>
      <c r="Q97" s="16">
        <v>0</v>
      </c>
      <c r="R97" s="16">
        <v>0</v>
      </c>
      <c r="S97" s="16">
        <v>0</v>
      </c>
      <c r="T97" s="16"/>
      <c r="U97" s="16"/>
    </row>
    <row r="98" spans="1:21" s="5" customFormat="1" hidden="1">
      <c r="A98" s="2"/>
      <c r="B98" s="55"/>
      <c r="C98" s="57" t="s">
        <v>39</v>
      </c>
      <c r="D98" s="19">
        <v>113263</v>
      </c>
      <c r="E98" s="19">
        <v>113245</v>
      </c>
      <c r="F98" s="16" t="s">
        <v>43</v>
      </c>
      <c r="G98" s="19" t="s">
        <v>43</v>
      </c>
      <c r="H98" s="19" t="s">
        <v>43</v>
      </c>
      <c r="I98" s="19" t="s">
        <v>43</v>
      </c>
      <c r="J98" s="19" t="s">
        <v>43</v>
      </c>
      <c r="K98" s="19" t="s">
        <v>43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/>
      <c r="U98" s="16"/>
    </row>
    <row r="99" spans="1:21" s="5" customFormat="1" hidden="1">
      <c r="A99" s="2"/>
      <c r="B99" s="55"/>
      <c r="C99" s="53" t="s">
        <v>30</v>
      </c>
      <c r="D99" s="19">
        <v>14</v>
      </c>
      <c r="E99" s="19" t="s">
        <v>43</v>
      </c>
      <c r="F99" s="19" t="s">
        <v>43</v>
      </c>
      <c r="G99" s="19" t="s">
        <v>43</v>
      </c>
      <c r="H99" s="19" t="s">
        <v>43</v>
      </c>
      <c r="I99" s="19" t="s">
        <v>43</v>
      </c>
      <c r="J99" s="19" t="s">
        <v>43</v>
      </c>
      <c r="K99" s="19" t="s">
        <v>43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/>
      <c r="U99" s="16"/>
    </row>
    <row r="100" spans="1:21" s="5" customFormat="1" ht="5.0999999999999996" hidden="1" customHeight="1">
      <c r="A100" s="2"/>
      <c r="B100" s="55"/>
      <c r="C100" s="53"/>
      <c r="D100" s="32"/>
      <c r="E100" s="32"/>
      <c r="F100" s="32"/>
      <c r="G100" s="32"/>
      <c r="H100" s="32"/>
      <c r="I100" s="32"/>
      <c r="J100" s="31"/>
      <c r="K100" s="31"/>
      <c r="L100" s="31"/>
      <c r="M100" s="30"/>
      <c r="N100" s="30"/>
      <c r="O100" s="30"/>
      <c r="P100" s="30"/>
      <c r="Q100" s="29"/>
      <c r="R100" s="34"/>
      <c r="S100" s="34"/>
      <c r="T100" s="34"/>
      <c r="U100" s="34"/>
    </row>
    <row r="101" spans="1:21" s="5" customFormat="1" hidden="1">
      <c r="A101" s="2"/>
      <c r="B101" s="56" t="s">
        <v>31</v>
      </c>
      <c r="C101" s="56"/>
      <c r="D101" s="33">
        <f t="shared" ref="D101:S101" si="11">SUM(D102:D106)</f>
        <v>98214</v>
      </c>
      <c r="E101" s="33">
        <f t="shared" si="11"/>
        <v>19704</v>
      </c>
      <c r="F101" s="33">
        <f t="shared" si="11"/>
        <v>92191</v>
      </c>
      <c r="G101" s="33">
        <f t="shared" si="11"/>
        <v>76182</v>
      </c>
      <c r="H101" s="33">
        <f t="shared" si="11"/>
        <v>102</v>
      </c>
      <c r="I101" s="16">
        <f t="shared" si="11"/>
        <v>0</v>
      </c>
      <c r="J101" s="33">
        <f t="shared" si="11"/>
        <v>105763</v>
      </c>
      <c r="K101" s="16">
        <f t="shared" si="11"/>
        <v>0</v>
      </c>
      <c r="L101" s="33">
        <f t="shared" si="11"/>
        <v>100358</v>
      </c>
      <c r="M101" s="16">
        <f t="shared" si="11"/>
        <v>0</v>
      </c>
      <c r="N101" s="16">
        <f t="shared" si="11"/>
        <v>0</v>
      </c>
      <c r="O101" s="33">
        <f t="shared" si="11"/>
        <v>80308</v>
      </c>
      <c r="P101" s="33">
        <f t="shared" si="11"/>
        <v>107180</v>
      </c>
      <c r="Q101" s="33">
        <f t="shared" si="11"/>
        <v>102814</v>
      </c>
      <c r="R101" s="16">
        <f t="shared" si="11"/>
        <v>0</v>
      </c>
      <c r="S101" s="16">
        <f t="shared" si="11"/>
        <v>0</v>
      </c>
      <c r="T101" s="16"/>
      <c r="U101" s="16"/>
    </row>
    <row r="102" spans="1:21" s="5" customFormat="1" hidden="1">
      <c r="A102" s="2"/>
      <c r="B102" s="55"/>
      <c r="C102" s="57" t="s">
        <v>41</v>
      </c>
      <c r="D102" s="19">
        <v>431</v>
      </c>
      <c r="E102" s="19">
        <v>426</v>
      </c>
      <c r="F102" s="16">
        <v>0</v>
      </c>
      <c r="G102" s="16">
        <v>0</v>
      </c>
      <c r="H102" s="19">
        <v>102</v>
      </c>
      <c r="I102" s="19" t="s">
        <v>43</v>
      </c>
      <c r="J102" s="16">
        <v>0</v>
      </c>
      <c r="K102" s="16">
        <v>0</v>
      </c>
      <c r="L102" s="19">
        <v>100358</v>
      </c>
      <c r="M102" s="16">
        <v>0</v>
      </c>
      <c r="N102" s="16">
        <v>0</v>
      </c>
      <c r="O102" s="16">
        <v>33934</v>
      </c>
      <c r="P102" s="22">
        <v>107180</v>
      </c>
      <c r="Q102" s="22">
        <v>102814</v>
      </c>
      <c r="R102" s="16">
        <v>0</v>
      </c>
      <c r="S102" s="16">
        <v>0</v>
      </c>
      <c r="T102" s="16"/>
      <c r="U102" s="16"/>
    </row>
    <row r="103" spans="1:21" s="5" customFormat="1" hidden="1">
      <c r="A103" s="2"/>
      <c r="B103" s="55"/>
      <c r="C103" s="57" t="s">
        <v>40</v>
      </c>
      <c r="D103" s="19">
        <v>1229</v>
      </c>
      <c r="E103" s="19">
        <v>1206</v>
      </c>
      <c r="F103" s="16">
        <v>0</v>
      </c>
      <c r="G103" s="16">
        <v>0</v>
      </c>
      <c r="H103" s="16">
        <v>0</v>
      </c>
      <c r="I103" s="19" t="s">
        <v>43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/>
      <c r="U103" s="16"/>
    </row>
    <row r="104" spans="1:21" s="5" customFormat="1" hidden="1">
      <c r="A104" s="2"/>
      <c r="B104" s="55"/>
      <c r="C104" s="57" t="s">
        <v>39</v>
      </c>
      <c r="D104" s="19">
        <v>4101</v>
      </c>
      <c r="E104" s="19">
        <v>3959</v>
      </c>
      <c r="F104" s="16">
        <v>0</v>
      </c>
      <c r="G104" s="16">
        <v>0</v>
      </c>
      <c r="H104" s="16">
        <v>0</v>
      </c>
      <c r="I104" s="19" t="s">
        <v>43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/>
      <c r="U104" s="16"/>
    </row>
    <row r="105" spans="1:21" s="5" customFormat="1" hidden="1">
      <c r="A105" s="2"/>
      <c r="B105" s="55"/>
      <c r="C105" s="53" t="s">
        <v>30</v>
      </c>
      <c r="D105" s="19">
        <v>92453</v>
      </c>
      <c r="E105" s="16">
        <v>14113</v>
      </c>
      <c r="F105" s="19">
        <v>92191</v>
      </c>
      <c r="G105" s="19">
        <v>76182</v>
      </c>
      <c r="H105" s="16">
        <v>0</v>
      </c>
      <c r="I105" s="19" t="s">
        <v>43</v>
      </c>
      <c r="J105" s="19">
        <v>105763</v>
      </c>
      <c r="K105" s="16">
        <v>0</v>
      </c>
      <c r="L105" s="16">
        <v>0</v>
      </c>
      <c r="M105" s="16">
        <v>0</v>
      </c>
      <c r="N105" s="16">
        <v>0</v>
      </c>
      <c r="O105" s="16">
        <v>46374</v>
      </c>
      <c r="P105" s="16">
        <v>0</v>
      </c>
      <c r="Q105" s="16">
        <v>0</v>
      </c>
      <c r="R105" s="16">
        <v>0</v>
      </c>
      <c r="S105" s="16">
        <v>0</v>
      </c>
      <c r="T105" s="16"/>
      <c r="U105" s="16"/>
    </row>
    <row r="106" spans="1:21" s="5" customFormat="1" hidden="1">
      <c r="A106" s="2"/>
      <c r="B106" s="55" t="s">
        <v>29</v>
      </c>
      <c r="C106" s="53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/>
      <c r="U106" s="16"/>
    </row>
    <row r="107" spans="1:21" s="5" customFormat="1" ht="5.0999999999999996" hidden="1" customHeight="1">
      <c r="A107" s="2"/>
      <c r="B107" s="55"/>
      <c r="C107" s="53"/>
      <c r="D107" s="31"/>
      <c r="E107" s="31"/>
      <c r="F107" s="31"/>
      <c r="G107" s="31"/>
      <c r="H107" s="31"/>
      <c r="I107" s="31"/>
      <c r="J107" s="31"/>
      <c r="K107" s="31"/>
      <c r="L107" s="31"/>
      <c r="M107" s="30"/>
      <c r="N107" s="30"/>
      <c r="O107" s="30"/>
      <c r="P107" s="30"/>
      <c r="Q107" s="37"/>
      <c r="R107" s="28"/>
      <c r="S107" s="28"/>
      <c r="T107" s="28"/>
      <c r="U107" s="28"/>
    </row>
    <row r="108" spans="1:21" s="5" customFormat="1" hidden="1">
      <c r="A108" s="2"/>
      <c r="B108" s="58" t="s">
        <v>28</v>
      </c>
      <c r="C108" s="57"/>
      <c r="D108" s="16">
        <f t="shared" ref="D108:S108" si="12">SUM(D109:D113)</f>
        <v>0</v>
      </c>
      <c r="E108" s="16">
        <f t="shared" si="12"/>
        <v>0</v>
      </c>
      <c r="F108" s="16">
        <f t="shared" si="12"/>
        <v>0</v>
      </c>
      <c r="G108" s="16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33">
        <f t="shared" si="12"/>
        <v>151184</v>
      </c>
      <c r="L108" s="33">
        <f t="shared" si="12"/>
        <v>20217</v>
      </c>
      <c r="M108" s="16">
        <f t="shared" si="12"/>
        <v>0</v>
      </c>
      <c r="N108" s="16">
        <f t="shared" si="12"/>
        <v>0</v>
      </c>
      <c r="O108" s="16">
        <f t="shared" si="12"/>
        <v>0</v>
      </c>
      <c r="P108" s="16">
        <f t="shared" si="12"/>
        <v>0</v>
      </c>
      <c r="Q108" s="16">
        <f t="shared" si="12"/>
        <v>0</v>
      </c>
      <c r="R108" s="33">
        <f t="shared" si="12"/>
        <v>79689</v>
      </c>
      <c r="S108" s="16">
        <f t="shared" si="12"/>
        <v>0</v>
      </c>
      <c r="T108" s="16"/>
      <c r="U108" s="16"/>
    </row>
    <row r="109" spans="1:21" s="5" customFormat="1" hidden="1">
      <c r="A109" s="2"/>
      <c r="B109" s="55"/>
      <c r="C109" s="57" t="s">
        <v>41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1">
        <v>62043</v>
      </c>
      <c r="L109" s="19">
        <v>20217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22">
        <v>79689</v>
      </c>
      <c r="S109" s="16">
        <v>0</v>
      </c>
      <c r="T109" s="16"/>
      <c r="U109" s="16"/>
    </row>
    <row r="110" spans="1:21" s="5" customFormat="1" hidden="1">
      <c r="A110" s="2"/>
      <c r="B110" s="55"/>
      <c r="C110" s="57" t="s">
        <v>40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1">
        <v>40152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/>
      <c r="U110" s="16"/>
    </row>
    <row r="111" spans="1:21" s="5" customFormat="1" hidden="1">
      <c r="A111" s="2"/>
      <c r="B111" s="55"/>
      <c r="C111" s="57" t="s">
        <v>39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1">
        <v>21040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/>
      <c r="U111" s="16"/>
    </row>
    <row r="112" spans="1:21" s="5" customFormat="1" hidden="1">
      <c r="A112" s="2"/>
      <c r="B112" s="55"/>
      <c r="C112" s="57" t="s">
        <v>38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1">
        <v>12830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/>
      <c r="U112" s="16"/>
    </row>
    <row r="113" spans="1:21" s="5" customFormat="1" hidden="1">
      <c r="A113" s="2"/>
      <c r="B113" s="55"/>
      <c r="C113" s="57" t="s">
        <v>37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1">
        <v>15119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/>
      <c r="U113" s="16"/>
    </row>
    <row r="114" spans="1:21" s="5" customFormat="1" hidden="1">
      <c r="A114" s="2"/>
      <c r="B114" s="55"/>
      <c r="C114" s="55"/>
      <c r="D114" s="32"/>
      <c r="E114" s="32"/>
      <c r="F114" s="32"/>
      <c r="G114" s="32"/>
      <c r="H114" s="32"/>
      <c r="I114" s="32"/>
      <c r="J114" s="31"/>
      <c r="K114" s="31"/>
      <c r="L114" s="31"/>
      <c r="M114" s="16"/>
      <c r="N114" s="30"/>
      <c r="O114" s="30"/>
      <c r="P114" s="30"/>
      <c r="Q114" s="29"/>
      <c r="R114" s="34"/>
      <c r="S114" s="28"/>
      <c r="T114" s="28"/>
      <c r="U114" s="28"/>
    </row>
    <row r="115" spans="1:21" s="5" customFormat="1" hidden="1">
      <c r="A115" s="2"/>
      <c r="B115" s="58" t="s">
        <v>27</v>
      </c>
      <c r="C115" s="58"/>
      <c r="D115" s="33"/>
      <c r="E115" s="33"/>
      <c r="F115" s="33"/>
      <c r="G115" s="33"/>
      <c r="H115" s="33"/>
      <c r="I115" s="33"/>
      <c r="J115" s="39"/>
      <c r="K115" s="39"/>
      <c r="L115" s="39"/>
      <c r="M115" s="38"/>
      <c r="N115" s="38"/>
      <c r="O115" s="38"/>
      <c r="P115" s="38"/>
      <c r="Q115" s="37"/>
      <c r="R115" s="36"/>
      <c r="S115" s="35"/>
      <c r="T115" s="35"/>
      <c r="U115" s="35"/>
    </row>
    <row r="116" spans="1:21" s="5" customFormat="1" ht="5.0999999999999996" hidden="1" customHeight="1">
      <c r="A116" s="2"/>
      <c r="B116" s="55"/>
      <c r="C116" s="55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29"/>
      <c r="R116" s="34"/>
      <c r="S116" s="34"/>
      <c r="T116" s="34"/>
      <c r="U116" s="34"/>
    </row>
    <row r="117" spans="1:21" s="5" customFormat="1" hidden="1">
      <c r="A117" s="2"/>
      <c r="B117" s="56" t="s">
        <v>26</v>
      </c>
      <c r="C117" s="56"/>
      <c r="D117" s="33">
        <f t="shared" ref="D117:S117" si="13">SUM(D118:D123)</f>
        <v>112153</v>
      </c>
      <c r="E117" s="33">
        <f t="shared" si="13"/>
        <v>12541</v>
      </c>
      <c r="F117" s="33">
        <f t="shared" si="13"/>
        <v>85806</v>
      </c>
      <c r="G117" s="33">
        <f t="shared" si="13"/>
        <v>92234</v>
      </c>
      <c r="H117" s="33">
        <f t="shared" si="13"/>
        <v>104</v>
      </c>
      <c r="I117" s="16">
        <f t="shared" si="13"/>
        <v>0</v>
      </c>
      <c r="J117" s="16">
        <f t="shared" si="13"/>
        <v>0</v>
      </c>
      <c r="K117" s="16">
        <f t="shared" si="13"/>
        <v>0</v>
      </c>
      <c r="L117" s="33">
        <f t="shared" si="13"/>
        <v>7031</v>
      </c>
      <c r="M117" s="16">
        <f t="shared" si="13"/>
        <v>0</v>
      </c>
      <c r="N117" s="16">
        <f t="shared" si="13"/>
        <v>0</v>
      </c>
      <c r="O117" s="33">
        <f t="shared" si="13"/>
        <v>128951</v>
      </c>
      <c r="P117" s="16">
        <f t="shared" si="13"/>
        <v>0</v>
      </c>
      <c r="Q117" s="16">
        <f t="shared" si="13"/>
        <v>0</v>
      </c>
      <c r="R117" s="16">
        <f t="shared" si="13"/>
        <v>0</v>
      </c>
      <c r="S117" s="16">
        <f t="shared" si="13"/>
        <v>0</v>
      </c>
      <c r="T117" s="16"/>
      <c r="U117" s="16"/>
    </row>
    <row r="118" spans="1:21" s="5" customFormat="1" hidden="1">
      <c r="A118" s="2"/>
      <c r="B118" s="55"/>
      <c r="C118" s="57" t="s">
        <v>41</v>
      </c>
      <c r="D118" s="19">
        <v>316</v>
      </c>
      <c r="E118" s="19">
        <v>318</v>
      </c>
      <c r="F118" s="16">
        <v>0</v>
      </c>
      <c r="G118" s="16">
        <v>0</v>
      </c>
      <c r="H118" s="19">
        <v>104</v>
      </c>
      <c r="I118" s="16">
        <v>0</v>
      </c>
      <c r="J118" s="16">
        <v>0</v>
      </c>
      <c r="K118" s="16">
        <v>0</v>
      </c>
      <c r="L118" s="19">
        <v>7031</v>
      </c>
      <c r="M118" s="16">
        <v>0</v>
      </c>
      <c r="N118" s="16">
        <v>0</v>
      </c>
      <c r="O118" s="19">
        <v>90319</v>
      </c>
      <c r="P118" s="16">
        <v>0</v>
      </c>
      <c r="Q118" s="16">
        <v>0</v>
      </c>
      <c r="R118" s="16">
        <v>0</v>
      </c>
      <c r="S118" s="16">
        <v>0</v>
      </c>
      <c r="T118" s="16"/>
      <c r="U118" s="16"/>
    </row>
    <row r="119" spans="1:21" s="5" customFormat="1" hidden="1">
      <c r="A119" s="2"/>
      <c r="B119" s="55"/>
      <c r="C119" s="57" t="s">
        <v>40</v>
      </c>
      <c r="D119" s="19">
        <v>556</v>
      </c>
      <c r="E119" s="19">
        <v>501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/>
      <c r="U119" s="16"/>
    </row>
    <row r="120" spans="1:21" s="5" customFormat="1" hidden="1">
      <c r="A120" s="2"/>
      <c r="B120" s="55"/>
      <c r="C120" s="57" t="s">
        <v>39</v>
      </c>
      <c r="D120" s="19">
        <v>3353</v>
      </c>
      <c r="E120" s="19">
        <v>1047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/>
      <c r="U120" s="16"/>
    </row>
    <row r="121" spans="1:21" s="5" customFormat="1" hidden="1">
      <c r="A121" s="2"/>
      <c r="B121" s="55"/>
      <c r="C121" s="53" t="s">
        <v>36</v>
      </c>
      <c r="D121" s="19">
        <v>13440</v>
      </c>
      <c r="E121" s="16">
        <v>0</v>
      </c>
      <c r="F121" s="19">
        <v>2232</v>
      </c>
      <c r="G121" s="19">
        <v>11044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38632</v>
      </c>
      <c r="P121" s="16">
        <v>0</v>
      </c>
      <c r="Q121" s="16">
        <v>0</v>
      </c>
      <c r="R121" s="16">
        <v>0</v>
      </c>
      <c r="S121" s="16">
        <v>0</v>
      </c>
      <c r="T121" s="16"/>
      <c r="U121" s="16"/>
    </row>
    <row r="122" spans="1:21" s="5" customFormat="1" hidden="1">
      <c r="A122" s="2"/>
      <c r="B122" s="53"/>
      <c r="C122" s="53" t="s">
        <v>42</v>
      </c>
      <c r="D122" s="19">
        <v>94488</v>
      </c>
      <c r="E122" s="16">
        <v>10675</v>
      </c>
      <c r="F122" s="19">
        <v>83574</v>
      </c>
      <c r="G122" s="19">
        <v>81190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/>
      <c r="U122" s="16"/>
    </row>
    <row r="123" spans="1:21" s="5" customFormat="1" hidden="1">
      <c r="A123" s="2"/>
      <c r="B123" s="53" t="s">
        <v>29</v>
      </c>
      <c r="C123" s="53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/>
      <c r="U123" s="16"/>
    </row>
    <row r="124" spans="1:21" s="5" customFormat="1" ht="5.0999999999999996" hidden="1" customHeight="1">
      <c r="A124" s="2"/>
      <c r="B124" s="53"/>
      <c r="C124" s="53"/>
      <c r="D124" s="32"/>
      <c r="E124" s="32"/>
      <c r="F124" s="32"/>
      <c r="G124" s="32"/>
      <c r="H124" s="32"/>
      <c r="I124" s="32"/>
      <c r="J124" s="31"/>
      <c r="K124" s="31"/>
      <c r="L124" s="31"/>
      <c r="M124" s="30"/>
      <c r="N124" s="30"/>
      <c r="O124" s="30"/>
      <c r="P124" s="30"/>
      <c r="Q124" s="29"/>
      <c r="R124" s="28"/>
      <c r="S124" s="28"/>
      <c r="T124" s="28"/>
      <c r="U124" s="28"/>
    </row>
    <row r="125" spans="1:21" s="5" customFormat="1" hidden="1">
      <c r="A125" s="2"/>
      <c r="B125" s="56" t="s">
        <v>23</v>
      </c>
      <c r="C125" s="53"/>
      <c r="D125" s="16">
        <f t="shared" ref="D125:S125" si="14">SUM(D126:D132)</f>
        <v>0</v>
      </c>
      <c r="E125" s="16">
        <f t="shared" si="14"/>
        <v>0</v>
      </c>
      <c r="F125" s="16">
        <f t="shared" si="14"/>
        <v>0</v>
      </c>
      <c r="G125" s="25">
        <f t="shared" si="14"/>
        <v>8622</v>
      </c>
      <c r="H125" s="16">
        <f t="shared" si="14"/>
        <v>0</v>
      </c>
      <c r="I125" s="16">
        <f t="shared" si="14"/>
        <v>0</v>
      </c>
      <c r="J125" s="16">
        <f t="shared" si="14"/>
        <v>0</v>
      </c>
      <c r="K125" s="33">
        <f t="shared" si="14"/>
        <v>155869</v>
      </c>
      <c r="L125" s="33">
        <f t="shared" si="14"/>
        <v>30652</v>
      </c>
      <c r="M125" s="33">
        <f t="shared" si="14"/>
        <v>7365</v>
      </c>
      <c r="N125" s="33">
        <f t="shared" si="14"/>
        <v>40219</v>
      </c>
      <c r="O125" s="33">
        <f t="shared" si="14"/>
        <v>895912</v>
      </c>
      <c r="P125" s="16">
        <f t="shared" si="14"/>
        <v>0</v>
      </c>
      <c r="Q125" s="16">
        <f t="shared" si="14"/>
        <v>0</v>
      </c>
      <c r="R125" s="33">
        <f t="shared" si="14"/>
        <v>97732</v>
      </c>
      <c r="S125" s="33">
        <f t="shared" si="14"/>
        <v>113475</v>
      </c>
      <c r="T125" s="33"/>
      <c r="U125" s="33"/>
    </row>
    <row r="126" spans="1:21" s="5" customFormat="1" hidden="1">
      <c r="A126" s="2"/>
      <c r="B126" s="55"/>
      <c r="C126" s="54" t="s">
        <v>41</v>
      </c>
      <c r="D126" s="16">
        <v>0</v>
      </c>
      <c r="E126" s="16">
        <v>0</v>
      </c>
      <c r="F126" s="16">
        <v>0</v>
      </c>
      <c r="G126" s="16">
        <v>550</v>
      </c>
      <c r="H126" s="16">
        <v>0</v>
      </c>
      <c r="I126" s="16">
        <v>0</v>
      </c>
      <c r="J126" s="16">
        <v>0</v>
      </c>
      <c r="K126" s="21">
        <v>69127</v>
      </c>
      <c r="L126" s="19">
        <v>30652</v>
      </c>
      <c r="M126" s="19">
        <v>7365</v>
      </c>
      <c r="N126" s="19">
        <v>40219</v>
      </c>
      <c r="O126" s="16">
        <v>0</v>
      </c>
      <c r="P126" s="16">
        <v>0</v>
      </c>
      <c r="Q126" s="16">
        <v>0</v>
      </c>
      <c r="R126" s="22">
        <v>97732</v>
      </c>
      <c r="S126" s="22">
        <v>36626</v>
      </c>
      <c r="T126" s="22"/>
      <c r="U126" s="22"/>
    </row>
    <row r="127" spans="1:21" s="5" customFormat="1" hidden="1">
      <c r="A127" s="2"/>
      <c r="B127" s="55"/>
      <c r="C127" s="54" t="s">
        <v>40</v>
      </c>
      <c r="D127" s="16">
        <v>0</v>
      </c>
      <c r="E127" s="16">
        <v>0</v>
      </c>
      <c r="F127" s="16">
        <v>0</v>
      </c>
      <c r="G127" s="16">
        <v>371</v>
      </c>
      <c r="H127" s="16">
        <v>0</v>
      </c>
      <c r="I127" s="16">
        <v>0</v>
      </c>
      <c r="J127" s="16">
        <v>0</v>
      </c>
      <c r="K127" s="21">
        <v>44048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22">
        <v>29903</v>
      </c>
      <c r="T127" s="22"/>
      <c r="U127" s="22"/>
    </row>
    <row r="128" spans="1:21" s="5" customFormat="1" hidden="1">
      <c r="A128" s="2"/>
      <c r="B128" s="53"/>
      <c r="C128" s="53" t="s">
        <v>39</v>
      </c>
      <c r="D128" s="16">
        <v>0</v>
      </c>
      <c r="E128" s="16">
        <v>0</v>
      </c>
      <c r="F128" s="16">
        <v>0</v>
      </c>
      <c r="G128" s="16">
        <v>292</v>
      </c>
      <c r="H128" s="16">
        <v>0</v>
      </c>
      <c r="I128" s="16">
        <v>0</v>
      </c>
      <c r="J128" s="16">
        <v>0</v>
      </c>
      <c r="K128" s="21">
        <v>14038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22">
        <v>46946</v>
      </c>
      <c r="T128" s="22"/>
      <c r="U128" s="22"/>
    </row>
    <row r="129" spans="1:21" s="5" customFormat="1" hidden="1">
      <c r="A129" s="2"/>
      <c r="B129" s="53"/>
      <c r="C129" s="53" t="s">
        <v>38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1">
        <v>8901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/>
      <c r="U129" s="16"/>
    </row>
    <row r="130" spans="1:21" s="5" customFormat="1" hidden="1">
      <c r="A130" s="2"/>
      <c r="B130" s="53"/>
      <c r="C130" s="53" t="s">
        <v>37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1">
        <v>19755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/>
      <c r="U130" s="16"/>
    </row>
    <row r="131" spans="1:21" s="5" customFormat="1" hidden="1">
      <c r="A131" s="2"/>
      <c r="B131" s="53"/>
      <c r="C131" s="53" t="s">
        <v>36</v>
      </c>
      <c r="D131" s="16">
        <v>0</v>
      </c>
      <c r="E131" s="16">
        <v>0</v>
      </c>
      <c r="F131" s="16">
        <v>0</v>
      </c>
      <c r="G131" s="16">
        <v>638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9">
        <v>895912</v>
      </c>
      <c r="P131" s="16">
        <v>0</v>
      </c>
      <c r="Q131" s="16">
        <v>0</v>
      </c>
      <c r="R131" s="16">
        <v>0</v>
      </c>
      <c r="S131" s="16">
        <v>0</v>
      </c>
      <c r="T131" s="16"/>
      <c r="U131" s="16"/>
    </row>
    <row r="132" spans="1:21" s="5" customFormat="1" hidden="1">
      <c r="A132" s="2"/>
      <c r="B132" s="52"/>
      <c r="C132" s="52" t="s">
        <v>35</v>
      </c>
      <c r="D132" s="16">
        <v>0</v>
      </c>
      <c r="E132" s="16">
        <v>0</v>
      </c>
      <c r="F132" s="16">
        <v>0</v>
      </c>
      <c r="G132" s="16">
        <v>6771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/>
      <c r="U132" s="16"/>
    </row>
    <row r="133" spans="1:21" s="5" customFormat="1" hidden="1">
      <c r="A133" s="2"/>
      <c r="B133" s="52"/>
      <c r="C133" s="52"/>
      <c r="D133" s="16"/>
      <c r="E133" s="16"/>
      <c r="F133" s="16"/>
      <c r="G133" s="19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s="5" customFormat="1" hidden="1">
      <c r="A134" s="2"/>
      <c r="B134" s="80" t="s">
        <v>44</v>
      </c>
      <c r="C134" s="80"/>
      <c r="D134" s="33">
        <f>SUM(D138+D144+D160+D168)</f>
        <v>570208</v>
      </c>
      <c r="E134" s="33">
        <f>SUM(E138+E144+E160)</f>
        <v>354977</v>
      </c>
      <c r="F134" s="33">
        <f>SUM(F144+F160+F168)</f>
        <v>121950</v>
      </c>
      <c r="G134" s="33">
        <f>SUM(G144+G160+G168)</f>
        <v>219363</v>
      </c>
      <c r="H134" s="33">
        <f>SUM(H138+H144+H160)</f>
        <v>116245</v>
      </c>
      <c r="I134" s="33">
        <f>SUM(I138)</f>
        <v>226667</v>
      </c>
      <c r="J134" s="33">
        <f>SUM(J138+J144)</f>
        <v>353526</v>
      </c>
      <c r="K134" s="33">
        <f>SUM(K151+K168)</f>
        <v>435794</v>
      </c>
      <c r="L134" s="33">
        <f>SUM(L144+L151+L160+L168)</f>
        <v>168693</v>
      </c>
      <c r="M134" s="33">
        <f>SUM(M138+M144+M151+M160+M168)</f>
        <v>6212</v>
      </c>
      <c r="N134" s="33">
        <f>SUM(N138+N144+N151+N160+N168)</f>
        <v>14623</v>
      </c>
      <c r="O134" s="33">
        <f>SUM(O138+O144+O151+O160+O168)</f>
        <v>1204271</v>
      </c>
      <c r="P134" s="33">
        <f>SUM(P138+P144+P151+P160+P168)</f>
        <v>110083</v>
      </c>
      <c r="Q134" s="33">
        <f>SUM(Q138+Q144+Q160+Q168)</f>
        <v>109817</v>
      </c>
      <c r="R134" s="33">
        <f>SUM(R138+R144+R151+R160+R168)</f>
        <v>169337</v>
      </c>
      <c r="S134" s="33">
        <f>SUM(S138+S144+S160+S168)</f>
        <v>154601</v>
      </c>
      <c r="T134" s="33"/>
      <c r="U134" s="33"/>
    </row>
    <row r="135" spans="1:21" s="5" customFormat="1" hidden="1">
      <c r="A135" s="2"/>
      <c r="B135" s="53"/>
      <c r="C135" s="53"/>
      <c r="D135" s="31"/>
      <c r="E135" s="31"/>
      <c r="F135" s="31"/>
      <c r="G135" s="31"/>
      <c r="H135" s="31"/>
      <c r="I135" s="31"/>
      <c r="J135" s="31"/>
      <c r="K135" s="31"/>
      <c r="L135" s="31"/>
      <c r="M135" s="30"/>
      <c r="N135" s="30"/>
      <c r="O135" s="30"/>
      <c r="P135" s="30"/>
      <c r="Q135" s="37"/>
      <c r="R135" s="49"/>
      <c r="S135" s="49"/>
      <c r="T135" s="49"/>
      <c r="U135" s="49"/>
    </row>
    <row r="136" spans="1:21" s="5" customFormat="1" hidden="1">
      <c r="A136" s="2"/>
      <c r="B136" s="58" t="s">
        <v>33</v>
      </c>
      <c r="C136" s="58"/>
      <c r="D136" s="39"/>
      <c r="E136" s="39"/>
      <c r="F136" s="39"/>
      <c r="G136" s="39"/>
      <c r="H136" s="39"/>
      <c r="I136" s="39"/>
      <c r="J136" s="39"/>
      <c r="K136" s="39"/>
      <c r="L136" s="39"/>
      <c r="M136" s="38"/>
      <c r="N136" s="38"/>
      <c r="O136" s="38"/>
      <c r="P136" s="38"/>
      <c r="Q136" s="37"/>
      <c r="R136" s="36"/>
      <c r="S136" s="36"/>
      <c r="T136" s="36"/>
      <c r="U136" s="36"/>
    </row>
    <row r="137" spans="1:21" s="5" customFormat="1" ht="5.0999999999999996" hidden="1" customHeight="1">
      <c r="A137" s="2"/>
      <c r="B137" s="55"/>
      <c r="C137" s="55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29"/>
      <c r="R137" s="34"/>
      <c r="S137" s="34"/>
      <c r="T137" s="34"/>
      <c r="U137" s="34"/>
    </row>
    <row r="138" spans="1:21" s="5" customFormat="1" hidden="1">
      <c r="A138" s="2"/>
      <c r="B138" s="56" t="s">
        <v>32</v>
      </c>
      <c r="C138" s="56"/>
      <c r="D138" s="39">
        <f t="shared" ref="D138:N138" si="15">SUM(D139:D142)</f>
        <v>345899</v>
      </c>
      <c r="E138" s="39">
        <f t="shared" si="15"/>
        <v>345743</v>
      </c>
      <c r="F138" s="16">
        <f t="shared" si="15"/>
        <v>0</v>
      </c>
      <c r="G138" s="16">
        <f t="shared" si="15"/>
        <v>0</v>
      </c>
      <c r="H138" s="39">
        <f t="shared" si="15"/>
        <v>115941</v>
      </c>
      <c r="I138" s="39">
        <f t="shared" si="15"/>
        <v>226667</v>
      </c>
      <c r="J138" s="39">
        <f t="shared" si="15"/>
        <v>234432</v>
      </c>
      <c r="K138" s="16">
        <f t="shared" si="15"/>
        <v>0</v>
      </c>
      <c r="L138" s="16">
        <f t="shared" si="15"/>
        <v>0</v>
      </c>
      <c r="M138" s="16">
        <f t="shared" si="15"/>
        <v>0</v>
      </c>
      <c r="N138" s="16">
        <f t="shared" si="15"/>
        <v>0</v>
      </c>
      <c r="O138" s="39">
        <f>+O139+O140+O141+O142</f>
        <v>43502</v>
      </c>
      <c r="P138" s="16">
        <f>SUM(P139:P142)</f>
        <v>0</v>
      </c>
      <c r="Q138" s="16">
        <f>SUM(Q139:Q142)</f>
        <v>0</v>
      </c>
      <c r="R138" s="16">
        <f>SUM(R139:R142)</f>
        <v>0</v>
      </c>
      <c r="S138" s="16">
        <f>SUM(S139:S142)</f>
        <v>0</v>
      </c>
      <c r="T138" s="16"/>
      <c r="U138" s="16"/>
    </row>
    <row r="139" spans="1:21" s="5" customFormat="1" hidden="1">
      <c r="A139" s="2"/>
      <c r="B139" s="55"/>
      <c r="C139" s="57" t="s">
        <v>41</v>
      </c>
      <c r="D139" s="19">
        <v>116869</v>
      </c>
      <c r="E139" s="19">
        <v>116653</v>
      </c>
      <c r="F139" s="16">
        <v>0</v>
      </c>
      <c r="G139" s="16">
        <v>0</v>
      </c>
      <c r="H139" s="19">
        <v>115941</v>
      </c>
      <c r="I139" s="19">
        <v>114488</v>
      </c>
      <c r="J139" s="19">
        <v>116983</v>
      </c>
      <c r="K139" s="16">
        <v>0</v>
      </c>
      <c r="L139" s="16">
        <v>0</v>
      </c>
      <c r="M139" s="16">
        <v>0</v>
      </c>
      <c r="N139" s="16">
        <v>0</v>
      </c>
      <c r="O139" s="19">
        <v>29411</v>
      </c>
      <c r="P139" s="16">
        <v>0</v>
      </c>
      <c r="Q139" s="16">
        <v>0</v>
      </c>
      <c r="R139" s="16">
        <v>0</v>
      </c>
      <c r="S139" s="16">
        <v>0</v>
      </c>
      <c r="T139" s="16"/>
      <c r="U139" s="16"/>
    </row>
    <row r="140" spans="1:21" s="5" customFormat="1" hidden="1">
      <c r="A140" s="2"/>
      <c r="B140" s="55"/>
      <c r="C140" s="57" t="s">
        <v>40</v>
      </c>
      <c r="D140" s="19">
        <v>115962</v>
      </c>
      <c r="E140" s="19">
        <v>115990</v>
      </c>
      <c r="F140" s="16">
        <v>0</v>
      </c>
      <c r="G140" s="16">
        <v>0</v>
      </c>
      <c r="H140" s="16">
        <v>0</v>
      </c>
      <c r="I140" s="19">
        <v>112179</v>
      </c>
      <c r="J140" s="19">
        <v>117449</v>
      </c>
      <c r="K140" s="16">
        <v>0</v>
      </c>
      <c r="L140" s="16">
        <v>0</v>
      </c>
      <c r="M140" s="16">
        <v>0</v>
      </c>
      <c r="N140" s="16">
        <v>0</v>
      </c>
      <c r="O140" s="19">
        <v>14091</v>
      </c>
      <c r="P140" s="16">
        <v>0</v>
      </c>
      <c r="Q140" s="16">
        <v>0</v>
      </c>
      <c r="R140" s="16">
        <v>0</v>
      </c>
      <c r="S140" s="16">
        <v>0</v>
      </c>
      <c r="T140" s="16"/>
      <c r="U140" s="16"/>
    </row>
    <row r="141" spans="1:21" s="5" customFormat="1" hidden="1">
      <c r="A141" s="2"/>
      <c r="B141" s="55"/>
      <c r="C141" s="57" t="s">
        <v>39</v>
      </c>
      <c r="D141" s="19">
        <v>113068</v>
      </c>
      <c r="E141" s="19">
        <v>113100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/>
      <c r="U141" s="16"/>
    </row>
    <row r="142" spans="1:21" s="5" customFormat="1" hidden="1">
      <c r="A142" s="2"/>
      <c r="B142" s="55"/>
      <c r="C142" s="53" t="s">
        <v>30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/>
      <c r="U142" s="16"/>
    </row>
    <row r="143" spans="1:21" s="5" customFormat="1" ht="5.0999999999999996" hidden="1" customHeight="1">
      <c r="A143" s="2"/>
      <c r="B143" s="55"/>
      <c r="C143" s="53"/>
      <c r="D143" s="32"/>
      <c r="E143" s="32"/>
      <c r="F143" s="32"/>
      <c r="G143" s="32"/>
      <c r="H143" s="32"/>
      <c r="I143" s="32"/>
      <c r="J143" s="31"/>
      <c r="K143" s="31"/>
      <c r="L143" s="31"/>
      <c r="M143" s="30"/>
      <c r="N143" s="30"/>
      <c r="O143" s="30"/>
      <c r="P143" s="30"/>
      <c r="Q143" s="29"/>
      <c r="R143" s="34"/>
      <c r="S143" s="34"/>
      <c r="T143" s="34"/>
      <c r="U143" s="34"/>
    </row>
    <row r="144" spans="1:21" s="5" customFormat="1" hidden="1">
      <c r="A144" s="2"/>
      <c r="B144" s="56" t="s">
        <v>31</v>
      </c>
      <c r="C144" s="56"/>
      <c r="D144" s="33">
        <f t="shared" ref="D144:S144" si="16">SUM(D145:D149)</f>
        <v>104098</v>
      </c>
      <c r="E144" s="33">
        <f t="shared" si="16"/>
        <v>6465</v>
      </c>
      <c r="F144" s="33">
        <f t="shared" si="16"/>
        <v>12819</v>
      </c>
      <c r="G144" s="33">
        <f t="shared" si="16"/>
        <v>97426</v>
      </c>
      <c r="H144" s="33">
        <f t="shared" si="16"/>
        <v>196</v>
      </c>
      <c r="I144" s="16">
        <f t="shared" si="16"/>
        <v>0</v>
      </c>
      <c r="J144" s="33">
        <f t="shared" si="16"/>
        <v>119094</v>
      </c>
      <c r="K144" s="16">
        <f t="shared" si="16"/>
        <v>0</v>
      </c>
      <c r="L144" s="33">
        <f t="shared" si="16"/>
        <v>113041</v>
      </c>
      <c r="M144" s="16">
        <f t="shared" si="16"/>
        <v>0</v>
      </c>
      <c r="N144" s="16">
        <f t="shared" si="16"/>
        <v>0</v>
      </c>
      <c r="O144" s="33">
        <f t="shared" si="16"/>
        <v>69390</v>
      </c>
      <c r="P144" s="33">
        <f t="shared" si="16"/>
        <v>110083</v>
      </c>
      <c r="Q144" s="33">
        <f t="shared" si="16"/>
        <v>109817</v>
      </c>
      <c r="R144" s="16">
        <f t="shared" si="16"/>
        <v>0</v>
      </c>
      <c r="S144" s="16">
        <f t="shared" si="16"/>
        <v>0</v>
      </c>
      <c r="T144" s="16"/>
      <c r="U144" s="16"/>
    </row>
    <row r="145" spans="1:21" s="5" customFormat="1" hidden="1">
      <c r="A145" s="2"/>
      <c r="B145" s="55"/>
      <c r="C145" s="57" t="s">
        <v>41</v>
      </c>
      <c r="D145" s="19">
        <v>485</v>
      </c>
      <c r="E145" s="19">
        <v>494</v>
      </c>
      <c r="F145" s="16">
        <v>0</v>
      </c>
      <c r="G145" s="16">
        <v>0</v>
      </c>
      <c r="H145" s="19">
        <v>196</v>
      </c>
      <c r="I145" s="19" t="s">
        <v>43</v>
      </c>
      <c r="J145" s="16">
        <v>0</v>
      </c>
      <c r="K145" s="16">
        <v>0</v>
      </c>
      <c r="L145" s="19">
        <v>113041</v>
      </c>
      <c r="M145" s="16">
        <v>0</v>
      </c>
      <c r="N145" s="16">
        <v>0</v>
      </c>
      <c r="O145" s="16">
        <v>34695</v>
      </c>
      <c r="P145" s="22">
        <v>110083</v>
      </c>
      <c r="Q145" s="22">
        <v>109817</v>
      </c>
      <c r="R145" s="16">
        <v>0</v>
      </c>
      <c r="S145" s="16">
        <v>0</v>
      </c>
      <c r="T145" s="16"/>
      <c r="U145" s="16"/>
    </row>
    <row r="146" spans="1:21" s="5" customFormat="1" hidden="1">
      <c r="A146" s="2"/>
      <c r="B146" s="55"/>
      <c r="C146" s="57" t="s">
        <v>40</v>
      </c>
      <c r="D146" s="19">
        <v>1534</v>
      </c>
      <c r="E146" s="19">
        <v>1513</v>
      </c>
      <c r="F146" s="16">
        <v>0</v>
      </c>
      <c r="G146" s="16">
        <v>0</v>
      </c>
      <c r="H146" s="16">
        <v>0</v>
      </c>
      <c r="I146" s="19" t="s">
        <v>43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/>
      <c r="U146" s="16"/>
    </row>
    <row r="147" spans="1:21" s="5" customFormat="1" hidden="1">
      <c r="A147" s="2"/>
      <c r="B147" s="55"/>
      <c r="C147" s="57" t="s">
        <v>39</v>
      </c>
      <c r="D147" s="19">
        <v>4425</v>
      </c>
      <c r="E147" s="19">
        <v>4458</v>
      </c>
      <c r="F147" s="16">
        <v>0</v>
      </c>
      <c r="G147" s="16">
        <v>0</v>
      </c>
      <c r="H147" s="16">
        <v>0</v>
      </c>
      <c r="I147" s="19" t="s">
        <v>43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/>
      <c r="U147" s="16"/>
    </row>
    <row r="148" spans="1:21" s="5" customFormat="1" hidden="1">
      <c r="A148" s="2"/>
      <c r="B148" s="55"/>
      <c r="C148" s="53" t="s">
        <v>30</v>
      </c>
      <c r="D148" s="19">
        <v>97654</v>
      </c>
      <c r="E148" s="16">
        <v>0</v>
      </c>
      <c r="F148" s="19">
        <v>12819</v>
      </c>
      <c r="G148" s="19">
        <v>97426</v>
      </c>
      <c r="H148" s="16">
        <v>0</v>
      </c>
      <c r="I148" s="19" t="s">
        <v>43</v>
      </c>
      <c r="J148" s="19">
        <v>119094</v>
      </c>
      <c r="K148" s="16">
        <v>0</v>
      </c>
      <c r="L148" s="16">
        <v>0</v>
      </c>
      <c r="M148" s="16">
        <v>0</v>
      </c>
      <c r="N148" s="16">
        <v>0</v>
      </c>
      <c r="O148" s="16">
        <v>34695</v>
      </c>
      <c r="P148" s="16">
        <v>0</v>
      </c>
      <c r="Q148" s="16">
        <v>0</v>
      </c>
      <c r="R148" s="16">
        <v>0</v>
      </c>
      <c r="S148" s="16">
        <v>0</v>
      </c>
      <c r="T148" s="16"/>
      <c r="U148" s="16"/>
    </row>
    <row r="149" spans="1:21" s="5" customFormat="1" hidden="1">
      <c r="A149" s="2"/>
      <c r="B149" s="55" t="s">
        <v>29</v>
      </c>
      <c r="C149" s="53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/>
      <c r="U149" s="16"/>
    </row>
    <row r="150" spans="1:21" s="5" customFormat="1" ht="5.0999999999999996" hidden="1" customHeight="1">
      <c r="A150" s="2"/>
      <c r="B150" s="55"/>
      <c r="C150" s="53"/>
      <c r="D150" s="31"/>
      <c r="E150" s="31"/>
      <c r="F150" s="31"/>
      <c r="G150" s="31"/>
      <c r="H150" s="31"/>
      <c r="I150" s="31"/>
      <c r="J150" s="31"/>
      <c r="K150" s="31"/>
      <c r="L150" s="31"/>
      <c r="M150" s="30"/>
      <c r="N150" s="30"/>
      <c r="O150" s="30"/>
      <c r="P150" s="30"/>
      <c r="Q150" s="37"/>
      <c r="R150" s="28"/>
      <c r="S150" s="28"/>
      <c r="T150" s="28"/>
      <c r="U150" s="28"/>
    </row>
    <row r="151" spans="1:21" s="5" customFormat="1" hidden="1">
      <c r="A151" s="2"/>
      <c r="B151" s="58" t="s">
        <v>28</v>
      </c>
      <c r="C151" s="57"/>
      <c r="D151" s="16">
        <f t="shared" ref="D151:S151" si="17">SUM(D152:D156)</f>
        <v>0</v>
      </c>
      <c r="E151" s="16">
        <f t="shared" si="17"/>
        <v>0</v>
      </c>
      <c r="F151" s="16">
        <f t="shared" si="17"/>
        <v>0</v>
      </c>
      <c r="G151" s="16">
        <f t="shared" si="17"/>
        <v>0</v>
      </c>
      <c r="H151" s="16">
        <f t="shared" si="17"/>
        <v>0</v>
      </c>
      <c r="I151" s="16">
        <f t="shared" si="17"/>
        <v>0</v>
      </c>
      <c r="J151" s="16">
        <f t="shared" si="17"/>
        <v>0</v>
      </c>
      <c r="K151" s="33">
        <f t="shared" si="17"/>
        <v>144070</v>
      </c>
      <c r="L151" s="33">
        <f t="shared" si="17"/>
        <v>20419</v>
      </c>
      <c r="M151" s="16">
        <f t="shared" si="17"/>
        <v>0</v>
      </c>
      <c r="N151" s="16">
        <f t="shared" si="17"/>
        <v>0</v>
      </c>
      <c r="O151" s="16">
        <f t="shared" si="17"/>
        <v>0</v>
      </c>
      <c r="P151" s="16">
        <f t="shared" si="17"/>
        <v>0</v>
      </c>
      <c r="Q151" s="16">
        <f t="shared" si="17"/>
        <v>0</v>
      </c>
      <c r="R151" s="33">
        <f t="shared" si="17"/>
        <v>84321</v>
      </c>
      <c r="S151" s="16">
        <f t="shared" si="17"/>
        <v>0</v>
      </c>
      <c r="T151" s="16"/>
      <c r="U151" s="16"/>
    </row>
    <row r="152" spans="1:21" s="5" customFormat="1" hidden="1">
      <c r="A152" s="2"/>
      <c r="B152" s="55"/>
      <c r="C152" s="57" t="s">
        <v>41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21">
        <v>58113</v>
      </c>
      <c r="L152" s="19">
        <v>20419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22">
        <v>84321</v>
      </c>
      <c r="S152" s="16">
        <v>0</v>
      </c>
      <c r="T152" s="16"/>
      <c r="U152" s="16"/>
    </row>
    <row r="153" spans="1:21" s="5" customFormat="1" hidden="1">
      <c r="A153" s="2"/>
      <c r="B153" s="55"/>
      <c r="C153" s="57" t="s">
        <v>40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1">
        <v>39468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/>
      <c r="U153" s="16"/>
    </row>
    <row r="154" spans="1:21" s="5" customFormat="1" hidden="1">
      <c r="A154" s="2"/>
      <c r="B154" s="55"/>
      <c r="C154" s="57" t="s">
        <v>39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21">
        <v>20512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/>
      <c r="U154" s="16"/>
    </row>
    <row r="155" spans="1:21" s="5" customFormat="1" hidden="1">
      <c r="A155" s="2"/>
      <c r="B155" s="55"/>
      <c r="C155" s="57" t="s">
        <v>38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1">
        <v>11656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/>
      <c r="U155" s="16"/>
    </row>
    <row r="156" spans="1:21" s="5" customFormat="1" hidden="1">
      <c r="A156" s="2"/>
      <c r="B156" s="55"/>
      <c r="C156" s="57" t="s">
        <v>37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1">
        <v>14321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/>
      <c r="U156" s="16"/>
    </row>
    <row r="157" spans="1:21" s="5" customFormat="1" hidden="1">
      <c r="A157" s="2"/>
      <c r="B157" s="55"/>
      <c r="C157" s="55"/>
      <c r="D157" s="32"/>
      <c r="E157" s="32"/>
      <c r="F157" s="32"/>
      <c r="G157" s="32"/>
      <c r="H157" s="32"/>
      <c r="I157" s="32"/>
      <c r="J157" s="31"/>
      <c r="K157" s="31"/>
      <c r="L157" s="31"/>
      <c r="M157" s="16"/>
      <c r="N157" s="30"/>
      <c r="O157" s="30"/>
      <c r="P157" s="30"/>
      <c r="Q157" s="29"/>
      <c r="R157" s="34"/>
      <c r="S157" s="28"/>
      <c r="T157" s="28"/>
      <c r="U157" s="28"/>
    </row>
    <row r="158" spans="1:21" s="5" customFormat="1" hidden="1">
      <c r="A158" s="2"/>
      <c r="B158" s="58" t="s">
        <v>27</v>
      </c>
      <c r="C158" s="58"/>
      <c r="D158" s="33"/>
      <c r="E158" s="33"/>
      <c r="F158" s="33"/>
      <c r="G158" s="33"/>
      <c r="H158" s="33"/>
      <c r="I158" s="33"/>
      <c r="J158" s="39"/>
      <c r="K158" s="39"/>
      <c r="L158" s="39"/>
      <c r="M158" s="38"/>
      <c r="N158" s="38"/>
      <c r="O158" s="38"/>
      <c r="P158" s="38"/>
      <c r="Q158" s="37"/>
      <c r="R158" s="36"/>
      <c r="S158" s="35"/>
      <c r="T158" s="35"/>
      <c r="U158" s="35"/>
    </row>
    <row r="159" spans="1:21" s="5" customFormat="1" ht="5.0999999999999996" hidden="1" customHeight="1">
      <c r="A159" s="2"/>
      <c r="B159" s="55"/>
      <c r="C159" s="55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29"/>
      <c r="R159" s="34"/>
      <c r="S159" s="34"/>
      <c r="T159" s="34"/>
      <c r="U159" s="34"/>
    </row>
    <row r="160" spans="1:21" s="5" customFormat="1" hidden="1">
      <c r="A160" s="2"/>
      <c r="B160" s="56" t="s">
        <v>26</v>
      </c>
      <c r="C160" s="56"/>
      <c r="D160" s="33">
        <f t="shared" ref="D160:S160" si="18">SUM(D161:D166)</f>
        <v>120211</v>
      </c>
      <c r="E160" s="33">
        <f t="shared" si="18"/>
        <v>2769</v>
      </c>
      <c r="F160" s="33">
        <f t="shared" si="18"/>
        <v>109131</v>
      </c>
      <c r="G160" s="33">
        <f t="shared" si="18"/>
        <v>116572</v>
      </c>
      <c r="H160" s="33">
        <f t="shared" si="18"/>
        <v>108</v>
      </c>
      <c r="I160" s="16">
        <f t="shared" si="18"/>
        <v>0</v>
      </c>
      <c r="J160" s="16">
        <f t="shared" si="18"/>
        <v>0</v>
      </c>
      <c r="K160" s="16">
        <f t="shared" si="18"/>
        <v>0</v>
      </c>
      <c r="L160" s="33">
        <f t="shared" si="18"/>
        <v>9836</v>
      </c>
      <c r="M160" s="16">
        <f t="shared" si="18"/>
        <v>0</v>
      </c>
      <c r="N160" s="16">
        <f t="shared" si="18"/>
        <v>0</v>
      </c>
      <c r="O160" s="33">
        <f t="shared" si="18"/>
        <v>43099</v>
      </c>
      <c r="P160" s="16">
        <f t="shared" si="18"/>
        <v>0</v>
      </c>
      <c r="Q160" s="16">
        <f t="shared" si="18"/>
        <v>0</v>
      </c>
      <c r="R160" s="16">
        <f t="shared" si="18"/>
        <v>0</v>
      </c>
      <c r="S160" s="16">
        <f t="shared" si="18"/>
        <v>0</v>
      </c>
      <c r="T160" s="16"/>
      <c r="U160" s="16"/>
    </row>
    <row r="161" spans="1:21" s="5" customFormat="1" hidden="1">
      <c r="A161" s="2"/>
      <c r="B161" s="55"/>
      <c r="C161" s="57" t="s">
        <v>41</v>
      </c>
      <c r="D161" s="19">
        <v>375</v>
      </c>
      <c r="E161" s="19">
        <v>366</v>
      </c>
      <c r="F161" s="16">
        <v>0</v>
      </c>
      <c r="G161" s="16">
        <v>0</v>
      </c>
      <c r="H161" s="19">
        <v>108</v>
      </c>
      <c r="I161" s="16">
        <v>0</v>
      </c>
      <c r="J161" s="16">
        <v>0</v>
      </c>
      <c r="K161" s="16">
        <v>0</v>
      </c>
      <c r="L161" s="19">
        <v>9836</v>
      </c>
      <c r="M161" s="16">
        <v>0</v>
      </c>
      <c r="N161" s="16">
        <v>0</v>
      </c>
      <c r="O161" s="19">
        <v>9760</v>
      </c>
      <c r="P161" s="16">
        <v>0</v>
      </c>
      <c r="Q161" s="16">
        <v>0</v>
      </c>
      <c r="R161" s="16">
        <v>0</v>
      </c>
      <c r="S161" s="16">
        <v>0</v>
      </c>
      <c r="T161" s="16"/>
      <c r="U161" s="16"/>
    </row>
    <row r="162" spans="1:21" s="5" customFormat="1" hidden="1">
      <c r="A162" s="2"/>
      <c r="B162" s="55"/>
      <c r="C162" s="57" t="s">
        <v>40</v>
      </c>
      <c r="D162" s="19">
        <v>911</v>
      </c>
      <c r="E162" s="19">
        <v>846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/>
      <c r="U162" s="16"/>
    </row>
    <row r="163" spans="1:21" s="5" customFormat="1" hidden="1">
      <c r="A163" s="2"/>
      <c r="B163" s="55"/>
      <c r="C163" s="57" t="s">
        <v>39</v>
      </c>
      <c r="D163" s="19">
        <v>1596</v>
      </c>
      <c r="E163" s="19">
        <v>1557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/>
      <c r="U163" s="16"/>
    </row>
    <row r="164" spans="1:21" s="5" customFormat="1" hidden="1">
      <c r="A164" s="2"/>
      <c r="B164" s="55"/>
      <c r="C164" s="53" t="s">
        <v>36</v>
      </c>
      <c r="D164" s="19">
        <v>15212</v>
      </c>
      <c r="E164" s="16">
        <v>0</v>
      </c>
      <c r="F164" s="19">
        <v>4169</v>
      </c>
      <c r="G164" s="19">
        <v>14868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33339</v>
      </c>
      <c r="P164" s="16">
        <v>0</v>
      </c>
      <c r="Q164" s="16">
        <v>0</v>
      </c>
      <c r="R164" s="16">
        <v>0</v>
      </c>
      <c r="S164" s="16">
        <v>0</v>
      </c>
      <c r="T164" s="16"/>
      <c r="U164" s="16"/>
    </row>
    <row r="165" spans="1:21" s="5" customFormat="1" hidden="1">
      <c r="A165" s="2"/>
      <c r="B165" s="53"/>
      <c r="C165" s="53" t="s">
        <v>42</v>
      </c>
      <c r="D165" s="19">
        <v>102117</v>
      </c>
      <c r="E165" s="16">
        <v>0</v>
      </c>
      <c r="F165" s="19">
        <v>104962</v>
      </c>
      <c r="G165" s="19">
        <v>101704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/>
      <c r="U165" s="16"/>
    </row>
    <row r="166" spans="1:21" s="5" customFormat="1" hidden="1">
      <c r="A166" s="2"/>
      <c r="B166" s="53" t="s">
        <v>29</v>
      </c>
      <c r="C166" s="53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/>
      <c r="U166" s="16"/>
    </row>
    <row r="167" spans="1:21" s="5" customFormat="1" ht="5.0999999999999996" hidden="1" customHeight="1">
      <c r="A167" s="2"/>
      <c r="B167" s="53"/>
      <c r="C167" s="53"/>
      <c r="D167" s="32"/>
      <c r="E167" s="32"/>
      <c r="F167" s="32"/>
      <c r="G167" s="32"/>
      <c r="H167" s="32"/>
      <c r="I167" s="32"/>
      <c r="J167" s="31"/>
      <c r="K167" s="31"/>
      <c r="L167" s="31"/>
      <c r="M167" s="30"/>
      <c r="N167" s="30"/>
      <c r="O167" s="30"/>
      <c r="P167" s="30"/>
      <c r="Q167" s="29"/>
      <c r="R167" s="28"/>
      <c r="S167" s="28"/>
      <c r="T167" s="28"/>
      <c r="U167" s="28"/>
    </row>
    <row r="168" spans="1:21" s="5" customFormat="1" hidden="1">
      <c r="A168" s="2"/>
      <c r="B168" s="56" t="s">
        <v>23</v>
      </c>
      <c r="C168" s="53"/>
      <c r="D168" s="16">
        <f t="shared" ref="D168:S168" si="19">SUM(D169:D175)</f>
        <v>0</v>
      </c>
      <c r="E168" s="16">
        <f t="shared" si="19"/>
        <v>0</v>
      </c>
      <c r="F168" s="16">
        <f t="shared" si="19"/>
        <v>0</v>
      </c>
      <c r="G168" s="25">
        <f t="shared" si="19"/>
        <v>5365</v>
      </c>
      <c r="H168" s="16">
        <f t="shared" si="19"/>
        <v>0</v>
      </c>
      <c r="I168" s="16">
        <f t="shared" si="19"/>
        <v>0</v>
      </c>
      <c r="J168" s="16">
        <f t="shared" si="19"/>
        <v>0</v>
      </c>
      <c r="K168" s="33">
        <f t="shared" si="19"/>
        <v>291724</v>
      </c>
      <c r="L168" s="33">
        <f t="shared" si="19"/>
        <v>25397</v>
      </c>
      <c r="M168" s="33">
        <f t="shared" si="19"/>
        <v>6212</v>
      </c>
      <c r="N168" s="33">
        <f t="shared" si="19"/>
        <v>14623</v>
      </c>
      <c r="O168" s="33">
        <f t="shared" si="19"/>
        <v>1048280</v>
      </c>
      <c r="P168" s="16">
        <f t="shared" si="19"/>
        <v>0</v>
      </c>
      <c r="Q168" s="16">
        <f t="shared" si="19"/>
        <v>0</v>
      </c>
      <c r="R168" s="33">
        <f t="shared" si="19"/>
        <v>85016</v>
      </c>
      <c r="S168" s="33">
        <f t="shared" si="19"/>
        <v>154601</v>
      </c>
      <c r="T168" s="33"/>
      <c r="U168" s="33"/>
    </row>
    <row r="169" spans="1:21" s="5" customFormat="1" hidden="1">
      <c r="A169" s="2"/>
      <c r="B169" s="55"/>
      <c r="C169" s="54" t="s">
        <v>41</v>
      </c>
      <c r="D169" s="16">
        <v>0</v>
      </c>
      <c r="E169" s="16">
        <v>0</v>
      </c>
      <c r="F169" s="16">
        <v>0</v>
      </c>
      <c r="G169" s="16">
        <v>222</v>
      </c>
      <c r="H169" s="16">
        <v>0</v>
      </c>
      <c r="I169" s="16">
        <v>0</v>
      </c>
      <c r="J169" s="16">
        <v>0</v>
      </c>
      <c r="K169" s="21">
        <v>124545</v>
      </c>
      <c r="L169" s="19">
        <v>25397</v>
      </c>
      <c r="M169" s="19">
        <v>6212</v>
      </c>
      <c r="N169" s="19">
        <v>14623</v>
      </c>
      <c r="O169" s="16">
        <v>0</v>
      </c>
      <c r="P169" s="16">
        <v>0</v>
      </c>
      <c r="Q169" s="16">
        <v>0</v>
      </c>
      <c r="R169" s="22">
        <v>85016</v>
      </c>
      <c r="S169" s="22">
        <v>49735</v>
      </c>
      <c r="T169" s="22"/>
      <c r="U169" s="22"/>
    </row>
    <row r="170" spans="1:21" s="5" customFormat="1" hidden="1">
      <c r="A170" s="2"/>
      <c r="B170" s="55"/>
      <c r="C170" s="54" t="s">
        <v>40</v>
      </c>
      <c r="D170" s="16">
        <v>0</v>
      </c>
      <c r="E170" s="16">
        <v>0</v>
      </c>
      <c r="F170" s="16">
        <v>0</v>
      </c>
      <c r="G170" s="16">
        <v>173</v>
      </c>
      <c r="H170" s="16">
        <v>0</v>
      </c>
      <c r="I170" s="16">
        <v>0</v>
      </c>
      <c r="J170" s="16">
        <v>0</v>
      </c>
      <c r="K170" s="21">
        <v>84690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22">
        <v>59854</v>
      </c>
      <c r="T170" s="22"/>
      <c r="U170" s="22"/>
    </row>
    <row r="171" spans="1:21" s="5" customFormat="1" hidden="1">
      <c r="A171" s="2"/>
      <c r="B171" s="53"/>
      <c r="C171" s="53" t="s">
        <v>39</v>
      </c>
      <c r="D171" s="16">
        <v>0</v>
      </c>
      <c r="E171" s="16">
        <v>0</v>
      </c>
      <c r="F171" s="16">
        <v>0</v>
      </c>
      <c r="G171" s="16">
        <v>90</v>
      </c>
      <c r="H171" s="16">
        <v>0</v>
      </c>
      <c r="I171" s="16">
        <v>0</v>
      </c>
      <c r="J171" s="16">
        <v>0</v>
      </c>
      <c r="K171" s="21">
        <v>33682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22">
        <v>45012</v>
      </c>
      <c r="T171" s="22"/>
      <c r="U171" s="22"/>
    </row>
    <row r="172" spans="1:21" s="5" customFormat="1" hidden="1">
      <c r="A172" s="2"/>
      <c r="B172" s="53"/>
      <c r="C172" s="53" t="s">
        <v>38</v>
      </c>
      <c r="D172" s="16">
        <v>0</v>
      </c>
      <c r="E172" s="16">
        <v>0</v>
      </c>
      <c r="F172" s="16">
        <v>0</v>
      </c>
      <c r="G172" s="16">
        <v>385</v>
      </c>
      <c r="H172" s="16">
        <v>0</v>
      </c>
      <c r="I172" s="16">
        <v>0</v>
      </c>
      <c r="J172" s="16">
        <v>0</v>
      </c>
      <c r="K172" s="21">
        <v>19488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/>
      <c r="U172" s="16"/>
    </row>
    <row r="173" spans="1:21" s="5" customFormat="1" hidden="1">
      <c r="A173" s="2"/>
      <c r="B173" s="53"/>
      <c r="C173" s="53" t="s">
        <v>37</v>
      </c>
      <c r="D173" s="16">
        <v>0</v>
      </c>
      <c r="E173" s="16">
        <v>0</v>
      </c>
      <c r="F173" s="16">
        <v>0</v>
      </c>
      <c r="G173" s="16">
        <v>4495</v>
      </c>
      <c r="H173" s="16">
        <v>0</v>
      </c>
      <c r="I173" s="16">
        <v>0</v>
      </c>
      <c r="J173" s="16">
        <v>0</v>
      </c>
      <c r="K173" s="21">
        <v>29319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/>
      <c r="U173" s="16"/>
    </row>
    <row r="174" spans="1:21" s="5" customFormat="1" hidden="1">
      <c r="A174" s="2"/>
      <c r="B174" s="53"/>
      <c r="C174" s="53" t="s">
        <v>36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9">
        <v>1048280</v>
      </c>
      <c r="P174" s="16">
        <v>0</v>
      </c>
      <c r="Q174" s="16">
        <v>0</v>
      </c>
      <c r="R174" s="16">
        <v>0</v>
      </c>
      <c r="S174" s="16">
        <v>0</v>
      </c>
      <c r="T174" s="16"/>
      <c r="U174" s="16"/>
    </row>
    <row r="175" spans="1:21" s="5" customFormat="1" hidden="1">
      <c r="A175" s="2"/>
      <c r="B175" s="52"/>
      <c r="C175" s="52" t="s">
        <v>35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/>
      <c r="U175" s="16"/>
    </row>
    <row r="176" spans="1:21" s="5" customFormat="1" hidden="1">
      <c r="A176" s="2"/>
      <c r="B176" s="52"/>
      <c r="C176" s="5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s="5" customFormat="1">
      <c r="A177" s="2"/>
      <c r="B177" s="85" t="s">
        <v>34</v>
      </c>
      <c r="C177" s="85"/>
      <c r="D177" s="50">
        <v>405959</v>
      </c>
      <c r="E177" s="50">
        <v>327883</v>
      </c>
      <c r="F177" s="50">
        <v>212558</v>
      </c>
      <c r="G177" s="50">
        <v>198414</v>
      </c>
      <c r="H177" s="50">
        <v>107057</v>
      </c>
      <c r="I177" s="50">
        <v>212429</v>
      </c>
      <c r="J177" s="50">
        <v>324926</v>
      </c>
      <c r="K177" s="51">
        <v>355329</v>
      </c>
      <c r="L177" s="50">
        <v>241722</v>
      </c>
      <c r="M177" s="50">
        <v>111173</v>
      </c>
      <c r="N177" s="50">
        <v>23423</v>
      </c>
      <c r="O177" s="50">
        <v>983722</v>
      </c>
      <c r="P177" s="50">
        <v>98540</v>
      </c>
      <c r="Q177" s="50">
        <v>85057</v>
      </c>
      <c r="R177" s="50">
        <v>175790</v>
      </c>
      <c r="S177" s="50">
        <v>117609</v>
      </c>
      <c r="T177" s="50">
        <v>108835</v>
      </c>
      <c r="U177" s="50">
        <v>105845</v>
      </c>
    </row>
    <row r="178" spans="1:21" s="5" customFormat="1" ht="4.5" customHeight="1">
      <c r="A178" s="2"/>
      <c r="B178" s="20"/>
      <c r="C178" s="20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7"/>
      <c r="R178" s="49"/>
      <c r="S178" s="49"/>
      <c r="T178" s="49"/>
      <c r="U178" s="49"/>
    </row>
    <row r="179" spans="1:21" s="5" customFormat="1">
      <c r="A179" s="2"/>
      <c r="B179" s="40" t="s">
        <v>33</v>
      </c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8"/>
      <c r="N179" s="38"/>
      <c r="O179" s="38"/>
      <c r="P179" s="38"/>
      <c r="Q179" s="37"/>
      <c r="R179" s="36"/>
      <c r="S179" s="36"/>
      <c r="T179" s="36"/>
      <c r="U179" s="36"/>
    </row>
    <row r="180" spans="1:21" s="5" customFormat="1" ht="4.5" customHeight="1">
      <c r="A180" s="2"/>
      <c r="B180" s="23"/>
      <c r="C180" s="23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29"/>
      <c r="R180" s="34"/>
      <c r="S180" s="34"/>
      <c r="T180" s="34"/>
      <c r="U180" s="34"/>
    </row>
    <row r="181" spans="1:21" s="5" customFormat="1">
      <c r="A181" s="2"/>
      <c r="B181" s="26" t="s">
        <v>32</v>
      </c>
      <c r="C181" s="26"/>
      <c r="D181" s="39">
        <v>204852</v>
      </c>
      <c r="E181" s="39">
        <v>319011</v>
      </c>
      <c r="F181" s="42">
        <v>0</v>
      </c>
      <c r="G181" s="43">
        <v>0</v>
      </c>
      <c r="H181" s="48">
        <v>106816</v>
      </c>
      <c r="I181" s="48">
        <v>212406</v>
      </c>
      <c r="J181" s="48">
        <v>217532</v>
      </c>
      <c r="K181" s="42">
        <v>0</v>
      </c>
      <c r="L181" s="42">
        <v>0</v>
      </c>
      <c r="M181" s="16">
        <v>0</v>
      </c>
      <c r="N181" s="16">
        <v>0</v>
      </c>
      <c r="O181" s="25">
        <v>51645</v>
      </c>
      <c r="P181" s="25">
        <v>0</v>
      </c>
      <c r="Q181" s="25">
        <v>0</v>
      </c>
      <c r="R181" s="25">
        <v>0</v>
      </c>
      <c r="S181" s="25">
        <v>0</v>
      </c>
      <c r="T181" s="25">
        <v>107925</v>
      </c>
      <c r="U181" s="25">
        <v>105845</v>
      </c>
    </row>
    <row r="182" spans="1:21" s="5" customFormat="1">
      <c r="A182" s="2"/>
      <c r="B182" s="23"/>
      <c r="C182" s="17" t="s">
        <v>22</v>
      </c>
      <c r="D182" s="16">
        <v>0</v>
      </c>
      <c r="E182" s="19">
        <v>107733</v>
      </c>
      <c r="F182" s="42">
        <v>0</v>
      </c>
      <c r="G182" s="42">
        <v>0</v>
      </c>
      <c r="H182" s="46">
        <v>106816</v>
      </c>
      <c r="I182" s="46">
        <v>107276</v>
      </c>
      <c r="J182" s="46">
        <v>108798</v>
      </c>
      <c r="K182" s="42">
        <v>0</v>
      </c>
      <c r="L182" s="42">
        <v>0</v>
      </c>
      <c r="M182" s="16">
        <v>0</v>
      </c>
      <c r="N182" s="16">
        <v>0</v>
      </c>
      <c r="O182" s="19">
        <v>34226</v>
      </c>
      <c r="P182" s="16">
        <v>0</v>
      </c>
      <c r="Q182" s="16">
        <v>0</v>
      </c>
      <c r="R182" s="16">
        <v>0</v>
      </c>
      <c r="S182" s="16">
        <v>0</v>
      </c>
      <c r="T182" s="16">
        <v>107925</v>
      </c>
      <c r="U182" s="16">
        <v>105845</v>
      </c>
    </row>
    <row r="183" spans="1:21" s="5" customFormat="1">
      <c r="A183" s="2"/>
      <c r="B183" s="23"/>
      <c r="C183" s="17" t="s">
        <v>21</v>
      </c>
      <c r="D183" s="19">
        <v>103614</v>
      </c>
      <c r="E183" s="19">
        <v>106541</v>
      </c>
      <c r="F183" s="42">
        <v>0</v>
      </c>
      <c r="G183" s="42">
        <v>0</v>
      </c>
      <c r="H183" s="42">
        <v>0</v>
      </c>
      <c r="I183" s="46">
        <v>105130</v>
      </c>
      <c r="J183" s="46">
        <v>108734</v>
      </c>
      <c r="K183" s="42">
        <v>0</v>
      </c>
      <c r="L183" s="42">
        <v>0</v>
      </c>
      <c r="M183" s="16">
        <v>0</v>
      </c>
      <c r="N183" s="16">
        <v>0</v>
      </c>
      <c r="O183" s="16">
        <v>17419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s="5" customFormat="1">
      <c r="A184" s="2"/>
      <c r="B184" s="23"/>
      <c r="C184" s="17" t="s">
        <v>20</v>
      </c>
      <c r="D184" s="19">
        <v>101238</v>
      </c>
      <c r="E184" s="19">
        <v>104737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s="5" customFormat="1" ht="4.5" customHeight="1">
      <c r="A185" s="2"/>
      <c r="B185" s="23"/>
      <c r="C185" s="20"/>
      <c r="D185" s="32"/>
      <c r="E185" s="32"/>
      <c r="F185" s="47"/>
      <c r="G185" s="47"/>
      <c r="H185" s="47"/>
      <c r="I185" s="47"/>
      <c r="J185" s="45"/>
      <c r="K185" s="45"/>
      <c r="L185" s="45"/>
      <c r="M185" s="30"/>
      <c r="N185" s="30"/>
      <c r="O185" s="30"/>
      <c r="P185" s="30"/>
      <c r="Q185" s="29"/>
      <c r="R185" s="34"/>
      <c r="S185" s="34"/>
      <c r="T185" s="34"/>
      <c r="U185" s="34"/>
    </row>
    <row r="186" spans="1:21" s="5" customFormat="1">
      <c r="A186" s="2"/>
      <c r="B186" s="26" t="s">
        <v>31</v>
      </c>
      <c r="C186" s="26"/>
      <c r="D186" s="33">
        <v>90520</v>
      </c>
      <c r="E186" s="33">
        <v>5805</v>
      </c>
      <c r="F186" s="44">
        <v>105531</v>
      </c>
      <c r="G186" s="44">
        <v>87399</v>
      </c>
      <c r="H186" s="44">
        <v>98</v>
      </c>
      <c r="I186" s="42">
        <v>0</v>
      </c>
      <c r="J186" s="44">
        <v>107394</v>
      </c>
      <c r="K186" s="42">
        <v>0</v>
      </c>
      <c r="L186" s="44">
        <v>98470</v>
      </c>
      <c r="M186" s="16">
        <v>0</v>
      </c>
      <c r="N186" s="16">
        <v>0</v>
      </c>
      <c r="O186" s="33">
        <v>49390</v>
      </c>
      <c r="P186" s="33">
        <v>98540</v>
      </c>
      <c r="Q186" s="33">
        <v>85057</v>
      </c>
      <c r="R186" s="25">
        <v>0</v>
      </c>
      <c r="S186" s="25">
        <v>0</v>
      </c>
      <c r="T186" s="33">
        <v>470</v>
      </c>
      <c r="U186" s="25">
        <v>0</v>
      </c>
    </row>
    <row r="187" spans="1:21" s="5" customFormat="1">
      <c r="A187" s="2"/>
      <c r="B187" s="23"/>
      <c r="C187" s="17" t="s">
        <v>22</v>
      </c>
      <c r="D187" s="16">
        <v>0</v>
      </c>
      <c r="E187" s="19">
        <v>453</v>
      </c>
      <c r="F187" s="42">
        <v>0</v>
      </c>
      <c r="G187" s="42">
        <v>0</v>
      </c>
      <c r="H187" s="46">
        <v>98</v>
      </c>
      <c r="I187" s="42">
        <v>0</v>
      </c>
      <c r="J187" s="42">
        <v>658</v>
      </c>
      <c r="K187" s="42">
        <v>0</v>
      </c>
      <c r="L187" s="42">
        <v>0</v>
      </c>
      <c r="M187" s="16">
        <v>0</v>
      </c>
      <c r="N187" s="16">
        <v>0</v>
      </c>
      <c r="O187" s="16">
        <v>31384</v>
      </c>
      <c r="P187" s="22">
        <v>98540</v>
      </c>
      <c r="Q187" s="22">
        <v>85057</v>
      </c>
      <c r="R187" s="16">
        <v>0</v>
      </c>
      <c r="S187" s="16">
        <v>0</v>
      </c>
      <c r="T187" s="16">
        <v>470</v>
      </c>
      <c r="U187" s="16">
        <v>0</v>
      </c>
    </row>
    <row r="188" spans="1:21" s="5" customFormat="1">
      <c r="A188" s="2"/>
      <c r="B188" s="23"/>
      <c r="C188" s="17" t="s">
        <v>21</v>
      </c>
      <c r="D188" s="19">
        <v>1380</v>
      </c>
      <c r="E188" s="19">
        <v>1405</v>
      </c>
      <c r="F188" s="42">
        <v>0</v>
      </c>
      <c r="G188" s="42">
        <v>0</v>
      </c>
      <c r="H188" s="42">
        <v>0</v>
      </c>
      <c r="I188" s="42">
        <v>0</v>
      </c>
      <c r="J188" s="42">
        <v>1476</v>
      </c>
      <c r="K188" s="42">
        <v>0</v>
      </c>
      <c r="L188" s="42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s="5" customFormat="1">
      <c r="A189" s="2"/>
      <c r="B189" s="23"/>
      <c r="C189" s="17" t="s">
        <v>20</v>
      </c>
      <c r="D189" s="19">
        <v>4083</v>
      </c>
      <c r="E189" s="19">
        <v>3947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s="5" customFormat="1">
      <c r="A190" s="2"/>
      <c r="B190" s="23"/>
      <c r="C190" s="17" t="s">
        <v>30</v>
      </c>
      <c r="D190" s="19">
        <v>85057</v>
      </c>
      <c r="E190" s="16">
        <v>0</v>
      </c>
      <c r="F190" s="46">
        <v>105531</v>
      </c>
      <c r="G190" s="46">
        <v>87399</v>
      </c>
      <c r="H190" s="42">
        <v>0</v>
      </c>
      <c r="I190" s="42">
        <v>0</v>
      </c>
      <c r="J190" s="46">
        <v>105260</v>
      </c>
      <c r="K190" s="42">
        <v>0</v>
      </c>
      <c r="L190" s="42">
        <v>0</v>
      </c>
      <c r="M190" s="16">
        <v>0</v>
      </c>
      <c r="N190" s="16">
        <v>0</v>
      </c>
      <c r="O190" s="16">
        <v>18006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s="5" customFormat="1">
      <c r="A191" s="2"/>
      <c r="B191" s="23" t="s">
        <v>29</v>
      </c>
      <c r="C191" s="17" t="s">
        <v>16</v>
      </c>
      <c r="D191" s="16">
        <v>0</v>
      </c>
      <c r="E191" s="16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98470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s="5" customFormat="1" ht="4.5" customHeight="1">
      <c r="A192" s="2"/>
      <c r="B192" s="23"/>
      <c r="C192" s="20"/>
      <c r="D192" s="31"/>
      <c r="E192" s="31"/>
      <c r="F192" s="45"/>
      <c r="G192" s="45"/>
      <c r="H192" s="45"/>
      <c r="I192" s="45"/>
      <c r="J192" s="45"/>
      <c r="K192" s="45"/>
      <c r="L192" s="45"/>
      <c r="M192" s="30"/>
      <c r="N192" s="30"/>
      <c r="O192" s="30"/>
      <c r="P192" s="30"/>
      <c r="Q192" s="37"/>
      <c r="R192" s="28"/>
      <c r="S192" s="28"/>
      <c r="T192" s="28"/>
      <c r="U192" s="28"/>
    </row>
    <row r="193" spans="1:21" s="5" customFormat="1">
      <c r="A193" s="2"/>
      <c r="B193" s="26" t="s">
        <v>28</v>
      </c>
      <c r="C193" s="17"/>
      <c r="D193" s="25">
        <v>0</v>
      </c>
      <c r="E193" s="25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4">
        <v>124961</v>
      </c>
      <c r="L193" s="43">
        <v>66121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74234</v>
      </c>
      <c r="S193" s="25">
        <v>0</v>
      </c>
      <c r="T193" s="25">
        <v>0</v>
      </c>
      <c r="U193" s="25">
        <v>0</v>
      </c>
    </row>
    <row r="194" spans="1:21" s="5" customFormat="1">
      <c r="A194" s="2"/>
      <c r="B194" s="23"/>
      <c r="C194" s="17" t="s">
        <v>22</v>
      </c>
      <c r="D194" s="16">
        <v>0</v>
      </c>
      <c r="E194" s="16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1">
        <v>54718</v>
      </c>
      <c r="L194" s="42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s="5" customFormat="1">
      <c r="A195" s="2"/>
      <c r="B195" s="23"/>
      <c r="C195" s="17" t="s">
        <v>21</v>
      </c>
      <c r="D195" s="16">
        <v>0</v>
      </c>
      <c r="E195" s="16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1">
        <v>32528</v>
      </c>
      <c r="L195" s="42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s="5" customFormat="1">
      <c r="A196" s="2"/>
      <c r="B196" s="23"/>
      <c r="C196" s="17" t="s">
        <v>20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1">
        <v>16784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s="5" customFormat="1">
      <c r="A197" s="2"/>
      <c r="B197" s="23"/>
      <c r="C197" s="17" t="s">
        <v>19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21">
        <v>9386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s="5" customFormat="1">
      <c r="A198" s="2"/>
      <c r="B198" s="23"/>
      <c r="C198" s="17" t="s">
        <v>18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41">
        <v>11545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s="5" customFormat="1">
      <c r="A199" s="2"/>
      <c r="B199" s="23"/>
      <c r="C199" s="17" t="s">
        <v>16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66121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74234</v>
      </c>
      <c r="S199" s="16">
        <v>0</v>
      </c>
      <c r="T199" s="16">
        <v>0</v>
      </c>
      <c r="U199" s="16">
        <v>0</v>
      </c>
    </row>
    <row r="200" spans="1:21" s="5" customFormat="1" ht="4.5" customHeight="1">
      <c r="A200" s="2"/>
      <c r="B200" s="23"/>
      <c r="C200" s="23"/>
      <c r="D200" s="32"/>
      <c r="E200" s="32"/>
      <c r="F200" s="32"/>
      <c r="G200" s="32"/>
      <c r="H200" s="32"/>
      <c r="I200" s="32"/>
      <c r="J200" s="31"/>
      <c r="K200" s="31"/>
      <c r="L200" s="31"/>
      <c r="M200" s="16"/>
      <c r="N200" s="30"/>
      <c r="O200" s="30"/>
      <c r="P200" s="30"/>
      <c r="Q200" s="29"/>
      <c r="R200" s="34"/>
      <c r="S200" s="28"/>
      <c r="T200" s="28"/>
      <c r="U200" s="28"/>
    </row>
    <row r="201" spans="1:21" s="5" customFormat="1">
      <c r="A201" s="2"/>
      <c r="B201" s="40" t="s">
        <v>27</v>
      </c>
      <c r="C201" s="40"/>
      <c r="D201" s="33"/>
      <c r="E201" s="33"/>
      <c r="F201" s="33"/>
      <c r="G201" s="33"/>
      <c r="H201" s="33"/>
      <c r="I201" s="33"/>
      <c r="J201" s="39"/>
      <c r="K201" s="39"/>
      <c r="L201" s="39"/>
      <c r="M201" s="38"/>
      <c r="N201" s="38"/>
      <c r="O201" s="38"/>
      <c r="P201" s="38"/>
      <c r="Q201" s="37"/>
      <c r="R201" s="36"/>
      <c r="S201" s="35"/>
      <c r="T201" s="35"/>
      <c r="U201" s="35"/>
    </row>
    <row r="202" spans="1:21" s="5" customFormat="1" ht="4.5" customHeight="1">
      <c r="A202" s="2"/>
      <c r="B202" s="23"/>
      <c r="C202" s="23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29"/>
      <c r="R202" s="34"/>
      <c r="S202" s="34"/>
      <c r="T202" s="34"/>
      <c r="U202" s="34"/>
    </row>
    <row r="203" spans="1:21" s="24" customFormat="1">
      <c r="A203" s="27"/>
      <c r="B203" s="26" t="s">
        <v>26</v>
      </c>
      <c r="C203" s="26"/>
      <c r="D203" s="33">
        <v>110587</v>
      </c>
      <c r="E203" s="33">
        <v>3067</v>
      </c>
      <c r="F203" s="33">
        <v>104125</v>
      </c>
      <c r="G203" s="33">
        <v>111015</v>
      </c>
      <c r="H203" s="33">
        <v>143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33">
        <v>440</v>
      </c>
      <c r="U203" s="16">
        <v>0</v>
      </c>
    </row>
    <row r="204" spans="1:21" s="5" customFormat="1">
      <c r="A204" s="2"/>
      <c r="B204" s="23"/>
      <c r="C204" s="17" t="s">
        <v>22</v>
      </c>
      <c r="D204" s="16">
        <v>0</v>
      </c>
      <c r="E204" s="19">
        <v>465</v>
      </c>
      <c r="F204" s="16">
        <v>0</v>
      </c>
      <c r="G204" s="16">
        <v>0</v>
      </c>
      <c r="H204" s="19">
        <v>143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440</v>
      </c>
      <c r="U204" s="16">
        <v>0</v>
      </c>
    </row>
    <row r="205" spans="1:21" s="5" customFormat="1">
      <c r="A205" s="2"/>
      <c r="B205" s="23"/>
      <c r="C205" s="17" t="s">
        <v>21</v>
      </c>
      <c r="D205" s="19">
        <v>913</v>
      </c>
      <c r="E205" s="19">
        <v>898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s="5" customFormat="1">
      <c r="A206" s="2"/>
      <c r="B206" s="23"/>
      <c r="C206" s="17" t="s">
        <v>20</v>
      </c>
      <c r="D206" s="19">
        <v>1655</v>
      </c>
      <c r="E206" s="19">
        <v>1704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s="5" customFormat="1">
      <c r="A207" s="2"/>
      <c r="B207" s="23"/>
      <c r="C207" s="17" t="s">
        <v>17</v>
      </c>
      <c r="D207" s="19">
        <v>13059</v>
      </c>
      <c r="E207" s="16">
        <v>0</v>
      </c>
      <c r="F207" s="19">
        <v>4548</v>
      </c>
      <c r="G207" s="19">
        <v>13334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s="5" customFormat="1">
      <c r="A208" s="2"/>
      <c r="B208" s="20"/>
      <c r="C208" s="17" t="s">
        <v>25</v>
      </c>
      <c r="D208" s="19">
        <v>94960</v>
      </c>
      <c r="E208" s="16">
        <v>0</v>
      </c>
      <c r="F208" s="19">
        <v>99294</v>
      </c>
      <c r="G208" s="19">
        <v>97681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s="5" customFormat="1">
      <c r="A209" s="2"/>
      <c r="B209" s="20" t="s">
        <v>24</v>
      </c>
      <c r="C209" s="17" t="s">
        <v>15</v>
      </c>
      <c r="D209" s="16">
        <v>0</v>
      </c>
      <c r="E209" s="16">
        <v>0</v>
      </c>
      <c r="F209" s="16">
        <v>283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s="5" customFormat="1" ht="4.5" customHeight="1">
      <c r="A210" s="2"/>
      <c r="B210" s="20"/>
      <c r="C210" s="20"/>
      <c r="D210" s="32"/>
      <c r="E210" s="32"/>
      <c r="F210" s="32"/>
      <c r="G210" s="32"/>
      <c r="H210" s="32"/>
      <c r="I210" s="32"/>
      <c r="J210" s="31"/>
      <c r="K210" s="31"/>
      <c r="L210" s="31"/>
      <c r="M210" s="30"/>
      <c r="N210" s="30"/>
      <c r="O210" s="30"/>
      <c r="P210" s="30"/>
      <c r="Q210" s="29"/>
      <c r="R210" s="28"/>
      <c r="S210" s="28"/>
      <c r="T210" s="28"/>
      <c r="U210" s="28"/>
    </row>
    <row r="211" spans="1:21" s="24" customFormat="1">
      <c r="A211" s="27"/>
      <c r="B211" s="26" t="s">
        <v>23</v>
      </c>
      <c r="C211" s="26"/>
      <c r="D211" s="25">
        <v>0</v>
      </c>
      <c r="E211" s="25">
        <v>0</v>
      </c>
      <c r="F211" s="25">
        <v>2902</v>
      </c>
      <c r="G211" s="25">
        <v>0</v>
      </c>
      <c r="H211" s="25">
        <v>0</v>
      </c>
      <c r="I211" s="25">
        <v>23</v>
      </c>
      <c r="J211" s="25">
        <v>0</v>
      </c>
      <c r="K211" s="25">
        <v>230368</v>
      </c>
      <c r="L211" s="25">
        <v>77131</v>
      </c>
      <c r="M211" s="25">
        <v>111173</v>
      </c>
      <c r="N211" s="25">
        <v>23423</v>
      </c>
      <c r="O211" s="25">
        <v>882687</v>
      </c>
      <c r="P211" s="25">
        <v>0</v>
      </c>
      <c r="Q211" s="25">
        <v>0</v>
      </c>
      <c r="R211" s="25">
        <v>101556</v>
      </c>
      <c r="S211" s="25">
        <v>117609</v>
      </c>
      <c r="T211" s="25">
        <v>0</v>
      </c>
      <c r="U211" s="25">
        <v>0</v>
      </c>
    </row>
    <row r="212" spans="1:21" s="5" customFormat="1">
      <c r="A212" s="2"/>
      <c r="B212" s="23"/>
      <c r="C212" s="17" t="s">
        <v>22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21">
        <v>104279</v>
      </c>
      <c r="L212" s="16">
        <v>0</v>
      </c>
      <c r="M212" s="16">
        <v>0</v>
      </c>
      <c r="N212" s="19">
        <v>23423</v>
      </c>
      <c r="O212" s="16">
        <v>8562</v>
      </c>
      <c r="P212" s="16">
        <v>0</v>
      </c>
      <c r="Q212" s="16">
        <v>0</v>
      </c>
      <c r="R212" s="16">
        <v>0</v>
      </c>
      <c r="S212" s="22">
        <v>74246</v>
      </c>
      <c r="T212" s="16">
        <v>0</v>
      </c>
      <c r="U212" s="16">
        <v>0</v>
      </c>
    </row>
    <row r="213" spans="1:21" s="5" customFormat="1">
      <c r="A213" s="2"/>
      <c r="B213" s="23"/>
      <c r="C213" s="17" t="s">
        <v>21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21">
        <v>66929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22">
        <v>42389</v>
      </c>
      <c r="T213" s="16">
        <v>0</v>
      </c>
      <c r="U213" s="16">
        <v>0</v>
      </c>
    </row>
    <row r="214" spans="1:21" s="5" customFormat="1">
      <c r="A214" s="2"/>
      <c r="B214" s="20"/>
      <c r="C214" s="17" t="s">
        <v>20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1">
        <v>26822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22">
        <v>974</v>
      </c>
      <c r="T214" s="16">
        <v>0</v>
      </c>
      <c r="U214" s="16">
        <v>0</v>
      </c>
    </row>
    <row r="215" spans="1:21" s="5" customFormat="1">
      <c r="A215" s="2"/>
      <c r="B215" s="20"/>
      <c r="C215" s="17" t="s">
        <v>19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21">
        <v>15170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</row>
    <row r="216" spans="1:21" s="5" customFormat="1">
      <c r="A216" s="2"/>
      <c r="B216" s="20"/>
      <c r="C216" s="17" t="s">
        <v>18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21">
        <v>17168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</row>
    <row r="217" spans="1:21" s="5" customFormat="1">
      <c r="A217" s="2"/>
      <c r="B217" s="20"/>
      <c r="C217" s="17" t="s">
        <v>17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9">
        <v>874125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1:21" s="5" customFormat="1">
      <c r="A218" s="2"/>
      <c r="B218" s="18"/>
      <c r="C218" s="17" t="s">
        <v>16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77131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101556</v>
      </c>
      <c r="S218" s="16">
        <v>0</v>
      </c>
      <c r="T218" s="16">
        <v>0</v>
      </c>
      <c r="U218" s="16">
        <v>0</v>
      </c>
    </row>
    <row r="219" spans="1:21" s="5" customFormat="1">
      <c r="A219" s="2"/>
      <c r="B219" s="18"/>
      <c r="C219" s="17" t="s">
        <v>15</v>
      </c>
      <c r="D219" s="16">
        <v>0</v>
      </c>
      <c r="E219" s="16">
        <v>0</v>
      </c>
      <c r="F219" s="16">
        <v>2902</v>
      </c>
      <c r="G219" s="16">
        <v>0</v>
      </c>
      <c r="H219" s="16">
        <v>0</v>
      </c>
      <c r="I219" s="16">
        <v>23</v>
      </c>
      <c r="J219" s="16">
        <v>0</v>
      </c>
      <c r="K219" s="16">
        <v>0</v>
      </c>
      <c r="L219" s="16">
        <v>0</v>
      </c>
      <c r="M219" s="16">
        <v>111173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</row>
    <row r="220" spans="1:21" ht="5.0999999999999996" customHeight="1" thickBot="1">
      <c r="B220" s="15"/>
      <c r="C220" s="15"/>
      <c r="D220" s="14"/>
      <c r="E220" s="14"/>
      <c r="F220" s="14"/>
      <c r="G220" s="14"/>
      <c r="H220" s="14"/>
      <c r="I220" s="14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ht="5.0999999999999996" customHeight="1">
      <c r="B221" s="9"/>
      <c r="C221" s="9"/>
      <c r="D221" s="12"/>
    </row>
    <row r="222" spans="1:21">
      <c r="B222" s="9"/>
      <c r="C222" s="9" t="s">
        <v>14</v>
      </c>
      <c r="D222" s="12"/>
      <c r="E222" s="9" t="s">
        <v>13</v>
      </c>
      <c r="I222" s="9" t="s">
        <v>12</v>
      </c>
      <c r="M222" s="1" t="s">
        <v>11</v>
      </c>
      <c r="Q222" s="5"/>
      <c r="R222" s="1" t="s">
        <v>10</v>
      </c>
      <c r="S222" s="3"/>
      <c r="T222" s="3"/>
      <c r="U222" s="3"/>
    </row>
    <row r="223" spans="1:21">
      <c r="B223" s="9"/>
      <c r="C223" s="9" t="s">
        <v>9</v>
      </c>
      <c r="D223" s="12"/>
      <c r="E223" s="9" t="s">
        <v>8</v>
      </c>
      <c r="I223" s="1" t="s">
        <v>7</v>
      </c>
      <c r="M223" s="1" t="s">
        <v>6</v>
      </c>
      <c r="Q223" s="5"/>
      <c r="R223" s="3" t="s">
        <v>5</v>
      </c>
      <c r="S223" s="3"/>
      <c r="T223" s="3"/>
      <c r="U223" s="3"/>
    </row>
    <row r="224" spans="1:21">
      <c r="B224" s="9"/>
      <c r="C224" s="9" t="s">
        <v>4</v>
      </c>
      <c r="D224" s="12"/>
      <c r="E224" s="9" t="s">
        <v>3</v>
      </c>
      <c r="I224" s="1" t="s">
        <v>2</v>
      </c>
      <c r="M224" s="1" t="s">
        <v>1</v>
      </c>
      <c r="Q224" s="5"/>
      <c r="R224" s="3"/>
      <c r="S224" s="3"/>
      <c r="T224" s="3"/>
      <c r="U224" s="3"/>
    </row>
    <row r="225" spans="2:21" ht="5.25" customHeight="1">
      <c r="B225" s="9"/>
      <c r="D225" s="12"/>
      <c r="Q225" s="5"/>
      <c r="R225" s="3"/>
      <c r="S225" s="3"/>
      <c r="T225" s="3"/>
      <c r="U225" s="3"/>
    </row>
    <row r="226" spans="2:21">
      <c r="B226" s="9" t="s">
        <v>0</v>
      </c>
      <c r="D226" s="8"/>
      <c r="E226" s="12"/>
      <c r="F226" s="12"/>
      <c r="G226" s="12"/>
      <c r="H226" s="12"/>
      <c r="I226" s="12"/>
      <c r="Q226" s="5"/>
      <c r="R226" s="3"/>
      <c r="S226" s="3"/>
      <c r="T226" s="3"/>
      <c r="U226" s="3"/>
    </row>
    <row r="227" spans="2:21">
      <c r="B227" s="9"/>
      <c r="D227" s="8"/>
      <c r="F227" s="8"/>
      <c r="G227" s="8"/>
      <c r="I227" s="7"/>
      <c r="Q227" s="5"/>
      <c r="R227" s="3"/>
      <c r="S227" s="3"/>
      <c r="T227" s="3"/>
      <c r="U227" s="3"/>
    </row>
    <row r="228" spans="2:21">
      <c r="B228" s="9"/>
      <c r="C228" s="11"/>
      <c r="D228" s="8"/>
      <c r="F228" s="8"/>
      <c r="G228" s="8"/>
      <c r="I228" s="7"/>
      <c r="Q228" s="5"/>
      <c r="R228" s="3"/>
      <c r="S228" s="3"/>
      <c r="T228" s="3"/>
      <c r="U228" s="3"/>
    </row>
    <row r="229" spans="2:21">
      <c r="B229" s="9"/>
      <c r="C229" s="10"/>
      <c r="D229" s="8"/>
      <c r="F229" s="8"/>
      <c r="G229" s="8"/>
      <c r="I229" s="7"/>
      <c r="Q229" s="5"/>
      <c r="R229" s="3"/>
      <c r="S229" s="3"/>
      <c r="T229" s="3"/>
      <c r="U229" s="3"/>
    </row>
    <row r="230" spans="2:21" ht="5.0999999999999996" customHeight="1">
      <c r="B230" s="9"/>
      <c r="D230" s="8"/>
      <c r="F230" s="8"/>
      <c r="G230" s="8"/>
      <c r="I230" s="7"/>
      <c r="Q230" s="5"/>
      <c r="R230" s="3"/>
      <c r="S230" s="3"/>
      <c r="T230" s="3"/>
      <c r="U230" s="3"/>
    </row>
    <row r="231" spans="2:21">
      <c r="D231" s="5"/>
      <c r="E231" s="3"/>
      <c r="F231" s="3"/>
      <c r="G231" s="3"/>
      <c r="H231" s="3"/>
      <c r="I231" s="3"/>
      <c r="J231" s="4"/>
      <c r="K231" s="3"/>
      <c r="L231" s="3"/>
      <c r="M231" s="3"/>
    </row>
    <row r="232" spans="2:21">
      <c r="B232" s="6"/>
      <c r="D232" s="5"/>
      <c r="E232" s="3"/>
      <c r="F232" s="3"/>
      <c r="G232" s="3"/>
      <c r="H232" s="3"/>
      <c r="I232" s="3"/>
      <c r="J232" s="4"/>
      <c r="K232" s="3"/>
      <c r="L232" s="3"/>
      <c r="M232" s="3"/>
    </row>
    <row r="233" spans="2:21">
      <c r="D233" s="5"/>
      <c r="E233" s="3"/>
      <c r="F233" s="3"/>
      <c r="G233" s="3"/>
      <c r="H233" s="3"/>
      <c r="I233" s="3"/>
      <c r="J233" s="4"/>
      <c r="K233" s="3"/>
      <c r="L233" s="3"/>
      <c r="M233" s="3"/>
    </row>
    <row r="234" spans="2:21">
      <c r="D234" s="5"/>
      <c r="E234" s="3"/>
      <c r="F234" s="3"/>
      <c r="G234" s="3"/>
      <c r="H234" s="3"/>
      <c r="I234" s="3"/>
      <c r="J234" s="4"/>
      <c r="K234" s="3"/>
      <c r="L234" s="3"/>
      <c r="M234" s="3"/>
    </row>
  </sheetData>
  <mergeCells count="24">
    <mergeCell ref="B177:C177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U3:U4"/>
    <mergeCell ref="B6:C6"/>
    <mergeCell ref="B49:C49"/>
    <mergeCell ref="B91:C91"/>
    <mergeCell ref="B134:C134"/>
    <mergeCell ref="S3:S4"/>
    <mergeCell ref="T3:T4"/>
    <mergeCell ref="H3:H4"/>
    <mergeCell ref="N3:N4"/>
    <mergeCell ref="B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60" zoomScaleNormal="60" workbookViewId="0"/>
  </sheetViews>
  <sheetFormatPr baseColWidth="10" defaultRowHeight="12.75"/>
  <cols>
    <col min="1" max="1" width="20.7109375" style="66" customWidth="1"/>
    <col min="2" max="2" width="8.5703125" style="11" customWidth="1"/>
    <col min="3" max="17" width="11.5703125" style="11" bestFit="1" customWidth="1"/>
    <col min="18" max="18" width="11.140625" style="66" bestFit="1" customWidth="1"/>
    <col min="19" max="19" width="10.28515625" style="66" bestFit="1" customWidth="1"/>
    <col min="20" max="20" width="10.7109375" style="66" bestFit="1" customWidth="1"/>
    <col min="21" max="16384" width="11.42578125" style="66"/>
  </cols>
  <sheetData>
    <row r="1" spans="1:20" ht="15">
      <c r="A1" s="77"/>
    </row>
    <row r="3" spans="1:20" s="67" customFormat="1" ht="15.75">
      <c r="A3" s="76"/>
      <c r="B3" s="68"/>
      <c r="C3" s="75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0" s="67" customFormat="1" ht="24">
      <c r="A4" s="74"/>
      <c r="B4" s="68"/>
      <c r="C4" s="73" t="s">
        <v>66</v>
      </c>
      <c r="D4" s="73" t="s">
        <v>65</v>
      </c>
      <c r="E4" s="73" t="s">
        <v>64</v>
      </c>
      <c r="F4" s="73" t="s">
        <v>63</v>
      </c>
      <c r="G4" s="73" t="s">
        <v>62</v>
      </c>
      <c r="H4" s="73" t="s">
        <v>61</v>
      </c>
      <c r="I4" s="73" t="s">
        <v>68</v>
      </c>
      <c r="J4" s="73" t="s">
        <v>59</v>
      </c>
      <c r="K4" s="73" t="s">
        <v>58</v>
      </c>
      <c r="L4" s="73" t="s">
        <v>57</v>
      </c>
      <c r="M4" s="73" t="s">
        <v>56</v>
      </c>
      <c r="N4" s="73" t="s">
        <v>55</v>
      </c>
      <c r="O4" s="72" t="s">
        <v>54</v>
      </c>
      <c r="P4" s="72" t="s">
        <v>53</v>
      </c>
      <c r="Q4" s="72" t="s">
        <v>52</v>
      </c>
      <c r="R4" s="71" t="s">
        <v>51</v>
      </c>
      <c r="S4" s="71" t="s">
        <v>50</v>
      </c>
      <c r="T4" s="71" t="s">
        <v>49</v>
      </c>
    </row>
    <row r="5" spans="1:20" s="67" customFormat="1">
      <c r="B5" s="68">
        <v>2018</v>
      </c>
      <c r="C5" s="70">
        <v>426080</v>
      </c>
      <c r="D5" s="70">
        <v>338450</v>
      </c>
      <c r="E5" s="70">
        <v>218832</v>
      </c>
      <c r="F5" s="70">
        <f>206222</f>
        <v>206222</v>
      </c>
      <c r="G5" s="70">
        <v>112660</v>
      </c>
      <c r="H5" s="70">
        <v>240497</v>
      </c>
      <c r="I5" s="70">
        <v>340091</v>
      </c>
      <c r="J5" s="70">
        <v>413854</v>
      </c>
      <c r="K5" s="70">
        <v>386163</v>
      </c>
      <c r="L5" s="70">
        <v>13902</v>
      </c>
      <c r="M5" s="70">
        <v>31562</v>
      </c>
      <c r="N5" s="70">
        <v>200184</v>
      </c>
      <c r="O5" s="70">
        <v>103851</v>
      </c>
      <c r="P5" s="70">
        <v>103846</v>
      </c>
      <c r="Q5" s="70">
        <v>171873</v>
      </c>
      <c r="R5" s="70">
        <v>120667</v>
      </c>
      <c r="S5" s="70">
        <v>113741</v>
      </c>
      <c r="T5" s="70">
        <v>108317</v>
      </c>
    </row>
    <row r="6" spans="1:20" s="67" customFormat="1">
      <c r="B6" s="68">
        <v>2019</v>
      </c>
      <c r="C6" s="70">
        <v>405959</v>
      </c>
      <c r="D6" s="70">
        <v>327883</v>
      </c>
      <c r="E6" s="70">
        <v>212558</v>
      </c>
      <c r="F6" s="70">
        <v>198414</v>
      </c>
      <c r="G6" s="70">
        <v>107057</v>
      </c>
      <c r="H6" s="70">
        <v>212429</v>
      </c>
      <c r="I6" s="70">
        <v>324926</v>
      </c>
      <c r="J6" s="70">
        <v>355329</v>
      </c>
      <c r="K6" s="70">
        <v>241722</v>
      </c>
      <c r="L6" s="70">
        <v>111173</v>
      </c>
      <c r="M6" s="70">
        <v>23423</v>
      </c>
      <c r="N6" s="70">
        <v>983722</v>
      </c>
      <c r="O6" s="70">
        <v>98540</v>
      </c>
      <c r="P6" s="70">
        <v>85057</v>
      </c>
      <c r="Q6" s="70">
        <v>175790</v>
      </c>
      <c r="R6" s="70">
        <v>117609</v>
      </c>
      <c r="S6" s="70">
        <v>108835</v>
      </c>
      <c r="T6" s="70">
        <v>105845</v>
      </c>
    </row>
    <row r="7" spans="1:20" s="67" customFormat="1" ht="15.75">
      <c r="B7" s="68"/>
      <c r="C7" s="68"/>
      <c r="D7" s="69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20" s="67" customFormat="1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20" s="67" customFormat="1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47" spans="1:1">
      <c r="A47" s="10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4.1.4_A 19</vt:lpstr>
      <vt:lpstr>Gráf-04.1.4_19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2022-02-23T17:48:41Z</dcterms:created>
  <dcterms:modified xsi:type="dcterms:W3CDTF">2022-04-28T14:21:28Z</dcterms:modified>
</cp:coreProperties>
</file>