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99" i="1" l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D98" i="1" l="1"/>
  <c r="C98" i="1"/>
  <c r="E98" i="1"/>
</calcChain>
</file>

<file path=xl/sharedStrings.xml><?xml version="1.0" encoding="utf-8"?>
<sst xmlns="http://schemas.openxmlformats.org/spreadsheetml/2006/main" count="84" uniqueCount="33">
  <si>
    <t>Salto del Guairá</t>
  </si>
  <si>
    <t>Pedro J. Caballero</t>
  </si>
  <si>
    <t>Villeta</t>
  </si>
  <si>
    <t>Encarnación</t>
  </si>
  <si>
    <t>Algesa Km 12</t>
  </si>
  <si>
    <t>Ciudad del Este</t>
  </si>
  <si>
    <t>Chaco´i</t>
  </si>
  <si>
    <t>Total</t>
  </si>
  <si>
    <t>Terrestre</t>
  </si>
  <si>
    <t>Fluvial</t>
  </si>
  <si>
    <t>Cuadro 9.3.1</t>
  </si>
  <si>
    <t>FUENTE: Administración Nacional de Navegación y Puertos.</t>
  </si>
  <si>
    <t>Nota: Las sumas totales pueden tener diferencias debido a redondeos matemáticos.</t>
  </si>
  <si>
    <t>Algesa Km. 12</t>
  </si>
  <si>
    <t>Chaco`i</t>
  </si>
  <si>
    <t>MISCELÁNEAS</t>
  </si>
  <si>
    <t>PRODUCTOS METALÚRGICOS  Y DERIVADOS</t>
  </si>
  <si>
    <t>PRODUCTOS QUÍMICOS Y FARMACÉUTICOS</t>
  </si>
  <si>
    <t>MINERALES Y MATERIALES DE CONSTRUCCIÓN</t>
  </si>
  <si>
    <t>OBJETOS MANUFACTURADOS</t>
  </si>
  <si>
    <t>DERIVADOS NO ALIMENTICIOS</t>
  </si>
  <si>
    <t>OTROS PRODUCTOS AGRÍCOLAS Y SILVÍCOLAS</t>
  </si>
  <si>
    <t>ARTÍCULOS ALIMENTICIOS</t>
  </si>
  <si>
    <t>MADERA, PAPEL Y CARTÓN</t>
  </si>
  <si>
    <t>MADERA Y PRODUCTOS DE LA</t>
  </si>
  <si>
    <t>CEREALES, LEGUMBRES Y DERIVADOS</t>
  </si>
  <si>
    <t>TOTAL</t>
  </si>
  <si>
    <t>TERRESTRE</t>
  </si>
  <si>
    <t>FLUVIAL</t>
  </si>
  <si>
    <t>TIPO  DE  TRANSPORTE</t>
  </si>
  <si>
    <t>GRUPOS DE PRODUCTOS Y PUERTOS</t>
  </si>
  <si>
    <t>TRANSPORTE, SEGÚN GRANDES GRUPOS Y PRINCIPALES PUERTOS. AÑO 2018</t>
  </si>
  <si>
    <t>CUADRO 9.3.4. SERVICIO INTERNACIONAL DE CARGA: PRODUCTOS EXPORTADOS (en toneladas) POR TIPO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</si>
</sst>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.0;;&quot;-&quot;"/>
    <numFmt numFmtId="165" formatCode="#,##0.0"/>
    <numFmt numFmtId="166" formatCode="#,##0.0_);\(#,##0.0\)"/>
    <numFmt numFmtId="167" formatCode="_-* #,##0.0_-;\-* #,##0.0_-;_-* &quot;-&quot;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9" fillId="0" borderId="0"/>
    <xf numFmtId="0" fontId="1" fillId="0" borderId="0"/>
    <xf numFmtId="41" fontId="19" fillId="0" borderId="0" applyFont="0" applyFill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168" fontId="17" fillId="12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7" fillId="16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7" fillId="20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168" fontId="17" fillId="24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168" fontId="17" fillId="28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168" fontId="17" fillId="32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6" fillId="2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168" fontId="11" fillId="6" borderId="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29" fillId="48" borderId="14" applyNumberFormat="0" applyAlignment="0" applyProtection="0"/>
    <xf numFmtId="168" fontId="29" fillId="48" borderId="14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168" fontId="13" fillId="7" borderId="7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0" fillId="49" borderId="15" applyNumberFormat="0" applyAlignment="0" applyProtection="0"/>
    <xf numFmtId="168" fontId="30" fillId="49" borderId="15" applyNumberFormat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168" fontId="12" fillId="0" borderId="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0" fontId="31" fillId="0" borderId="16" applyNumberFormat="0" applyFill="0" applyAlignment="0" applyProtection="0"/>
    <xf numFmtId="168" fontId="31" fillId="0" borderId="16" applyNumberFormat="0" applyFill="0" applyAlignment="0" applyProtection="0"/>
    <xf numFmtId="169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168" fontId="17" fillId="9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168" fontId="17" fillId="13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168" fontId="17" fillId="17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168" fontId="17" fillId="21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168" fontId="17" fillId="25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168" fontId="17" fillId="29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168" fontId="9" fillId="5" borderId="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27" fillId="39" borderId="14" applyNumberFormat="0" applyAlignment="0" applyProtection="0"/>
    <xf numFmtId="168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3" fillId="54" borderId="0" applyNumberFormat="0" applyFont="0" applyBorder="0" applyProtection="0"/>
    <xf numFmtId="176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168" fontId="7" fillId="3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1" fontId="4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0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3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9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168" fontId="8" fillId="4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2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7" fontId="45" fillId="0" borderId="0"/>
    <xf numFmtId="37" fontId="42" fillId="0" borderId="0"/>
    <xf numFmtId="197" fontId="45" fillId="0" borderId="0"/>
    <xf numFmtId="37" fontId="42" fillId="0" borderId="0"/>
    <xf numFmtId="198" fontId="45" fillId="0" borderId="0"/>
    <xf numFmtId="197" fontId="45" fillId="0" borderId="0"/>
    <xf numFmtId="37" fontId="42" fillId="0" borderId="0"/>
    <xf numFmtId="198" fontId="45" fillId="0" borderId="0"/>
    <xf numFmtId="197" fontId="45" fillId="0" borderId="0"/>
    <xf numFmtId="37" fontId="42" fillId="0" borderId="0"/>
    <xf numFmtId="198" fontId="45" fillId="0" borderId="0"/>
    <xf numFmtId="37" fontId="42" fillId="0" borderId="0"/>
    <xf numFmtId="198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5" fillId="0" borderId="0"/>
    <xf numFmtId="0" fontId="19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2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20" fillId="0" borderId="0" applyNumberFormat="0" applyFill="0" applyBorder="0" applyAlignment="0" applyProtection="0"/>
    <xf numFmtId="197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7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8" fontId="45" fillId="0" borderId="0"/>
    <xf numFmtId="197" fontId="45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0" fontId="25" fillId="56" borderId="17" applyNumberFormat="0" applyFont="0" applyAlignment="0" applyProtection="0"/>
    <xf numFmtId="168" fontId="25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168" fontId="10" fillId="6" borderId="5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51" fillId="48" borderId="18" applyNumberFormat="0" applyAlignment="0" applyProtection="0"/>
    <xf numFmtId="168" fontId="51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168" fontId="3" fillId="0" borderId="1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5" fillId="0" borderId="19" applyNumberFormat="0" applyFill="0" applyAlignment="0" applyProtection="0"/>
    <xf numFmtId="168" fontId="55" fillId="0" borderId="19" applyNumberFormat="0" applyFill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168" fontId="4" fillId="0" borderId="2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7" fillId="0" borderId="20" applyNumberFormat="0" applyFill="0" applyAlignment="0" applyProtection="0"/>
    <xf numFmtId="168" fontId="57" fillId="0" borderId="20" applyNumberFormat="0" applyFill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168" fontId="5" fillId="0" borderId="3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32" fillId="0" borderId="21" applyNumberFormat="0" applyFill="0" applyAlignment="0" applyProtection="0"/>
    <xf numFmtId="168" fontId="32" fillId="0" borderId="21" applyNumberFormat="0" applyFill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168" fontId="16" fillId="0" borderId="9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  <xf numFmtId="0" fontId="58" fillId="0" borderId="22" applyNumberFormat="0" applyFill="0" applyAlignment="0" applyProtection="0"/>
    <xf numFmtId="168" fontId="58" fillId="0" borderId="22" applyNumberFormat="0" applyFill="0" applyAlignment="0" applyProtection="0"/>
  </cellStyleXfs>
  <cellXfs count="56">
    <xf numFmtId="0" fontId="0" fillId="0" borderId="0" xfId="0"/>
    <xf numFmtId="0" fontId="18" fillId="0" borderId="0" xfId="0" applyFont="1" applyFill="1"/>
    <xf numFmtId="0" fontId="18" fillId="0" borderId="0" xfId="0" applyFont="1" applyFill="1" applyBorder="1"/>
    <xf numFmtId="37" fontId="20" fillId="0" borderId="0" xfId="1" applyNumberFormat="1" applyFont="1" applyFill="1" applyAlignment="1" applyProtection="1">
      <alignment horizontal="left" indent="3"/>
    </xf>
    <xf numFmtId="0" fontId="17" fillId="0" borderId="0" xfId="0" applyFont="1" applyFill="1"/>
    <xf numFmtId="164" fontId="21" fillId="0" borderId="0" xfId="1" applyNumberFormat="1" applyFont="1" applyFill="1" applyAlignment="1"/>
    <xf numFmtId="0" fontId="20" fillId="0" borderId="0" xfId="1" applyFont="1" applyFill="1" applyAlignment="1" applyProtection="1">
      <alignment horizontal="left" indent="3"/>
    </xf>
    <xf numFmtId="165" fontId="13" fillId="0" borderId="0" xfId="2" applyNumberFormat="1" applyFont="1" applyFill="1"/>
    <xf numFmtId="164" fontId="13" fillId="0" borderId="0" xfId="2" applyNumberFormat="1" applyFont="1" applyFill="1"/>
    <xf numFmtId="0" fontId="13" fillId="0" borderId="0" xfId="0" applyFont="1" applyFill="1"/>
    <xf numFmtId="166" fontId="20" fillId="0" borderId="0" xfId="1" applyNumberFormat="1" applyFont="1" applyFill="1" applyProtection="1"/>
    <xf numFmtId="37" fontId="22" fillId="0" borderId="0" xfId="1" applyNumberFormat="1" applyFont="1" applyFill="1" applyAlignment="1" applyProtection="1">
      <alignment horizontal="left"/>
    </xf>
    <xf numFmtId="37" fontId="20" fillId="0" borderId="0" xfId="1" applyNumberFormat="1" applyFont="1" applyFill="1" applyBorder="1" applyProtection="1"/>
    <xf numFmtId="37" fontId="20" fillId="0" borderId="0" xfId="1" applyNumberFormat="1" applyFont="1" applyFill="1" applyAlignment="1" applyProtection="1">
      <alignment horizontal="right"/>
    </xf>
    <xf numFmtId="37" fontId="20" fillId="0" borderId="0" xfId="1" applyNumberFormat="1" applyFont="1" applyFill="1" applyProtection="1"/>
    <xf numFmtId="37" fontId="20" fillId="0" borderId="10" xfId="1" applyNumberFormat="1" applyFont="1" applyFill="1" applyBorder="1" applyAlignment="1" applyProtection="1">
      <alignment horizontal="right"/>
    </xf>
    <xf numFmtId="37" fontId="20" fillId="0" borderId="10" xfId="1" applyNumberFormat="1" applyFont="1" applyFill="1" applyBorder="1" applyProtection="1"/>
    <xf numFmtId="0" fontId="20" fillId="0" borderId="10" xfId="1" applyFont="1" applyFill="1" applyBorder="1"/>
    <xf numFmtId="164" fontId="20" fillId="0" borderId="0" xfId="1" applyNumberFormat="1" applyFont="1" applyFill="1" applyAlignment="1">
      <alignment horizontal="right" wrapText="1" indent="1"/>
    </xf>
    <xf numFmtId="167" fontId="20" fillId="0" borderId="0" xfId="3" applyNumberFormat="1" applyFont="1" applyFill="1" applyBorder="1" applyAlignment="1">
      <alignment horizontal="right" wrapText="1" indent="2"/>
    </xf>
    <xf numFmtId="164" fontId="20" fillId="0" borderId="0" xfId="1" applyNumberFormat="1" applyFont="1" applyFill="1" applyAlignment="1">
      <alignment horizontal="right" indent="1"/>
    </xf>
    <xf numFmtId="0" fontId="20" fillId="0" borderId="0" xfId="1" applyFont="1" applyFill="1" applyAlignment="1" applyProtection="1">
      <alignment horizontal="left" indent="7"/>
    </xf>
    <xf numFmtId="167" fontId="20" fillId="0" borderId="0" xfId="3" applyNumberFormat="1" applyFont="1" applyFill="1" applyBorder="1" applyAlignment="1">
      <alignment horizontal="right" wrapText="1" indent="1"/>
    </xf>
    <xf numFmtId="164" fontId="20" fillId="0" borderId="0" xfId="1" applyNumberFormat="1" applyFont="1" applyFill="1" applyAlignment="1">
      <alignment horizontal="right" wrapText="1" indent="2"/>
    </xf>
    <xf numFmtId="167" fontId="20" fillId="0" borderId="0" xfId="3" quotePrefix="1" applyNumberFormat="1" applyFont="1" applyFill="1" applyBorder="1" applyAlignment="1">
      <alignment horizontal="right" wrapText="1" indent="1"/>
    </xf>
    <xf numFmtId="164" fontId="20" fillId="0" borderId="0" xfId="1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7"/>
    </xf>
    <xf numFmtId="0" fontId="23" fillId="0" borderId="0" xfId="0" applyFont="1" applyFill="1"/>
    <xf numFmtId="0" fontId="23" fillId="0" borderId="0" xfId="0" applyFont="1" applyFill="1" applyBorder="1"/>
    <xf numFmtId="164" fontId="24" fillId="0" borderId="0" xfId="1" applyNumberFormat="1" applyFont="1" applyFill="1" applyAlignment="1">
      <alignment horizontal="right" indent="1"/>
    </xf>
    <xf numFmtId="164" fontId="24" fillId="0" borderId="0" xfId="1" applyNumberFormat="1" applyFont="1" applyFill="1" applyAlignment="1">
      <alignment horizontal="right" indent="2"/>
    </xf>
    <xf numFmtId="0" fontId="24" fillId="0" borderId="0" xfId="1" applyFont="1" applyFill="1" applyAlignment="1" applyProtection="1">
      <alignment horizontal="left" indent="7"/>
    </xf>
    <xf numFmtId="166" fontId="20" fillId="0" borderId="0" xfId="1" applyNumberFormat="1" applyFont="1" applyFill="1" applyBorder="1" applyProtection="1"/>
    <xf numFmtId="165" fontId="20" fillId="0" borderId="0" xfId="1" applyNumberFormat="1" applyFont="1" applyFill="1" applyAlignment="1" applyProtection="1">
      <alignment horizontal="right" indent="1"/>
    </xf>
    <xf numFmtId="165" fontId="20" fillId="0" borderId="0" xfId="1" applyNumberFormat="1" applyFont="1" applyFill="1" applyAlignment="1" applyProtection="1">
      <alignment horizontal="right" indent="2"/>
    </xf>
    <xf numFmtId="167" fontId="20" fillId="0" borderId="0" xfId="3" quotePrefix="1" applyNumberFormat="1" applyFont="1" applyFill="1" applyBorder="1" applyAlignment="1">
      <alignment horizontal="right" wrapText="1" indent="2"/>
    </xf>
    <xf numFmtId="166" fontId="24" fillId="0" borderId="0" xfId="1" applyNumberFormat="1" applyFont="1" applyFill="1" applyBorder="1" applyProtection="1"/>
    <xf numFmtId="165" fontId="24" fillId="0" borderId="0" xfId="1" applyNumberFormat="1" applyFont="1" applyFill="1" applyAlignment="1" applyProtection="1">
      <alignment horizontal="right" indent="1"/>
    </xf>
    <xf numFmtId="165" fontId="24" fillId="0" borderId="0" xfId="1" applyNumberFormat="1" applyFont="1" applyFill="1" applyAlignment="1" applyProtection="1">
      <alignment horizontal="right" indent="2"/>
    </xf>
    <xf numFmtId="165" fontId="20" fillId="0" borderId="0" xfId="1" applyNumberFormat="1" applyFont="1" applyFill="1" applyAlignment="1" applyProtection="1">
      <alignment horizontal="right" wrapText="1" indent="1"/>
    </xf>
    <xf numFmtId="164" fontId="20" fillId="0" borderId="0" xfId="1" quotePrefix="1" applyNumberFormat="1" applyFont="1" applyFill="1" applyAlignment="1">
      <alignment horizontal="right" wrapText="1" indent="2"/>
    </xf>
    <xf numFmtId="165" fontId="24" fillId="0" borderId="0" xfId="1" applyNumberFormat="1" applyFont="1" applyFill="1" applyBorder="1" applyAlignment="1" applyProtection="1">
      <alignment horizontal="left"/>
    </xf>
    <xf numFmtId="165" fontId="24" fillId="33" borderId="0" xfId="1" applyNumberFormat="1" applyFont="1" applyFill="1" applyAlignment="1">
      <alignment horizontal="right" indent="1"/>
    </xf>
    <xf numFmtId="165" fontId="24" fillId="33" borderId="0" xfId="1" applyNumberFormat="1" applyFont="1" applyFill="1" applyAlignment="1">
      <alignment horizontal="right" indent="2"/>
    </xf>
    <xf numFmtId="164" fontId="24" fillId="33" borderId="0" xfId="1" applyNumberFormat="1" applyFont="1" applyFill="1" applyAlignment="1">
      <alignment horizontal="right" indent="1"/>
    </xf>
    <xf numFmtId="0" fontId="24" fillId="33" borderId="0" xfId="1" applyFont="1" applyFill="1" applyAlignment="1" applyProtection="1">
      <alignment horizontal="left" indent="7"/>
    </xf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Fill="1" applyAlignment="1">
      <alignment horizontal="left" indent="7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0" xfId="1" quotePrefix="1" applyFont="1" applyFill="1" applyAlignment="1" applyProtection="1">
      <alignment horizontal="left" indent="7"/>
    </xf>
    <xf numFmtId="0" fontId="20" fillId="0" borderId="0" xfId="1" quotePrefix="1" applyFont="1" applyFill="1" applyAlignment="1" applyProtection="1">
      <alignment horizontal="left"/>
    </xf>
    <xf numFmtId="0" fontId="20" fillId="0" borderId="13" xfId="1" applyFont="1" applyFill="1" applyBorder="1" applyAlignment="1" applyProtection="1">
      <alignment horizontal="left" vertical="center" wrapText="1" indent="7"/>
    </xf>
    <xf numFmtId="0" fontId="20" fillId="0" borderId="12" xfId="1" applyFont="1" applyFill="1" applyBorder="1" applyAlignment="1" applyProtection="1">
      <alignment horizontal="left" vertical="center" wrapText="1" indent="7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/>
    </xf>
  </cellXfs>
  <cellStyles count="4276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3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1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70C0"/>
  </sheetPr>
  <dimension ref="A1:F105"/>
  <sheetViews>
    <sheetView showGridLines="0" tabSelected="1" zoomScale="90" zoomScaleNormal="90" workbookViewId="0"/>
  </sheetViews>
  <sheetFormatPr baseColWidth="10" defaultRowHeight="15"/>
  <cols>
    <col min="1" max="1" width="2.85546875" style="1" customWidth="1"/>
    <col min="2" max="2" width="58.85546875" style="1" customWidth="1"/>
    <col min="3" max="3" width="13.7109375" style="1" customWidth="1"/>
    <col min="4" max="4" width="16.42578125" style="1" customWidth="1"/>
    <col min="5" max="5" width="14.7109375" style="1" customWidth="1"/>
    <col min="6" max="6" width="11.42578125" style="2"/>
    <col min="7" max="16384" width="11.42578125" style="1"/>
  </cols>
  <sheetData>
    <row r="1" spans="1:6">
      <c r="B1" s="51" t="s">
        <v>32</v>
      </c>
    </row>
    <row r="2" spans="1:6">
      <c r="A2" s="46"/>
      <c r="B2" s="50" t="s">
        <v>31</v>
      </c>
    </row>
    <row r="3" spans="1:6" s="46" customFormat="1" ht="5.0999999999999996" customHeight="1">
      <c r="A3" s="1"/>
      <c r="B3" s="48"/>
      <c r="F3" s="47"/>
    </row>
    <row r="4" spans="1:6">
      <c r="B4" s="52" t="s">
        <v>30</v>
      </c>
      <c r="C4" s="54" t="s">
        <v>26</v>
      </c>
      <c r="D4" s="55" t="s">
        <v>29</v>
      </c>
      <c r="E4" s="55"/>
    </row>
    <row r="5" spans="1:6">
      <c r="B5" s="53"/>
      <c r="C5" s="54"/>
      <c r="D5" s="49" t="s">
        <v>28</v>
      </c>
      <c r="E5" s="49" t="s">
        <v>27</v>
      </c>
    </row>
    <row r="6" spans="1:6" s="46" customFormat="1" ht="5.0999999999999996" customHeight="1">
      <c r="A6" s="1"/>
      <c r="B6" s="48"/>
      <c r="F6" s="47"/>
    </row>
    <row r="7" spans="1:6">
      <c r="B7" s="45" t="s">
        <v>26</v>
      </c>
      <c r="C7" s="44">
        <v>1336192.7000000002</v>
      </c>
      <c r="D7" s="43">
        <v>312858.90000000008</v>
      </c>
      <c r="E7" s="42">
        <v>1023333.8</v>
      </c>
      <c r="F7" s="32"/>
    </row>
    <row r="8" spans="1:6" ht="5.0999999999999996" customHeight="1">
      <c r="B8" s="26"/>
      <c r="C8" s="33"/>
      <c r="D8" s="34"/>
      <c r="E8" s="33"/>
      <c r="F8" s="32"/>
    </row>
    <row r="9" spans="1:6" s="27" customFormat="1">
      <c r="A9" s="1"/>
      <c r="B9" s="31" t="s">
        <v>25</v>
      </c>
      <c r="C9" s="29">
        <v>859094.8</v>
      </c>
      <c r="D9" s="30">
        <v>307777.90000000002</v>
      </c>
      <c r="E9" s="29">
        <v>551316.9</v>
      </c>
      <c r="F9" s="36"/>
    </row>
    <row r="10" spans="1:6" ht="5.0999999999999996" customHeight="1">
      <c r="B10" s="26"/>
      <c r="C10" s="20"/>
      <c r="D10" s="25"/>
      <c r="E10" s="20"/>
      <c r="F10" s="32"/>
    </row>
    <row r="11" spans="1:6">
      <c r="B11" s="21" t="s">
        <v>14</v>
      </c>
      <c r="C11" s="20">
        <v>36308.800000000003</v>
      </c>
      <c r="D11" s="23">
        <v>0</v>
      </c>
      <c r="E11" s="22">
        <v>36308.800000000003</v>
      </c>
      <c r="F11" s="32"/>
    </row>
    <row r="12" spans="1:6">
      <c r="B12" s="21" t="s">
        <v>5</v>
      </c>
      <c r="C12" s="20">
        <v>144590.9</v>
      </c>
      <c r="D12" s="23">
        <v>0</v>
      </c>
      <c r="E12" s="22">
        <v>144590.9</v>
      </c>
      <c r="F12" s="32"/>
    </row>
    <row r="13" spans="1:6">
      <c r="B13" s="21" t="s">
        <v>13</v>
      </c>
      <c r="C13" s="20">
        <v>113685.2</v>
      </c>
      <c r="D13" s="23">
        <v>0</v>
      </c>
      <c r="E13" s="22">
        <v>113685.2</v>
      </c>
      <c r="F13" s="41"/>
    </row>
    <row r="14" spans="1:6">
      <c r="B14" s="21" t="s">
        <v>3</v>
      </c>
      <c r="C14" s="20">
        <v>307777.90000000002</v>
      </c>
      <c r="D14" s="19">
        <v>307777.90000000002</v>
      </c>
      <c r="E14" s="22">
        <v>0</v>
      </c>
      <c r="F14" s="32"/>
    </row>
    <row r="15" spans="1:6">
      <c r="B15" s="21" t="s">
        <v>2</v>
      </c>
      <c r="C15" s="20">
        <v>91116</v>
      </c>
      <c r="D15" s="19">
        <v>0</v>
      </c>
      <c r="E15" s="18">
        <v>91116</v>
      </c>
      <c r="F15" s="32"/>
    </row>
    <row r="16" spans="1:6">
      <c r="B16" s="21" t="s">
        <v>1</v>
      </c>
      <c r="C16" s="20">
        <v>3920.2</v>
      </c>
      <c r="D16" s="40">
        <v>0</v>
      </c>
      <c r="E16" s="18">
        <v>3920.2</v>
      </c>
      <c r="F16" s="32"/>
    </row>
    <row r="17" spans="1:6">
      <c r="B17" s="21" t="s">
        <v>0</v>
      </c>
      <c r="C17" s="20">
        <v>161695.79999999999</v>
      </c>
      <c r="D17" s="19">
        <v>0</v>
      </c>
      <c r="E17" s="39">
        <v>161695.79999999999</v>
      </c>
      <c r="F17" s="32"/>
    </row>
    <row r="18" spans="1:6" ht="4.5" customHeight="1">
      <c r="B18" s="21"/>
      <c r="C18" s="20"/>
      <c r="D18" s="19"/>
      <c r="E18" s="39"/>
      <c r="F18" s="32"/>
    </row>
    <row r="19" spans="1:6">
      <c r="B19" s="31" t="s">
        <v>24</v>
      </c>
      <c r="C19" s="33"/>
      <c r="D19" s="34"/>
      <c r="E19" s="33"/>
      <c r="F19" s="32"/>
    </row>
    <row r="20" spans="1:6" s="27" customFormat="1">
      <c r="A20" s="1"/>
      <c r="B20" s="31" t="s">
        <v>23</v>
      </c>
      <c r="C20" s="29">
        <v>63591.7</v>
      </c>
      <c r="D20" s="30">
        <v>1390.7</v>
      </c>
      <c r="E20" s="29">
        <v>62201</v>
      </c>
      <c r="F20" s="36"/>
    </row>
    <row r="21" spans="1:6" ht="4.5" customHeight="1">
      <c r="B21" s="26"/>
      <c r="C21" s="20"/>
      <c r="D21" s="25"/>
      <c r="E21" s="20"/>
    </row>
    <row r="22" spans="1:6">
      <c r="B22" s="21" t="s">
        <v>14</v>
      </c>
      <c r="C22" s="20">
        <v>51797.1</v>
      </c>
      <c r="D22" s="19">
        <v>0</v>
      </c>
      <c r="E22" s="24">
        <v>51797.1</v>
      </c>
      <c r="F22" s="32"/>
    </row>
    <row r="23" spans="1:6">
      <c r="B23" s="21" t="s">
        <v>5</v>
      </c>
      <c r="C23" s="20">
        <v>546.79999999999995</v>
      </c>
      <c r="D23" s="19">
        <v>0</v>
      </c>
      <c r="E23" s="24">
        <v>546.79999999999995</v>
      </c>
      <c r="F23" s="32"/>
    </row>
    <row r="24" spans="1:6">
      <c r="B24" s="21" t="s">
        <v>13</v>
      </c>
      <c r="C24" s="20">
        <v>4709.1000000000004</v>
      </c>
      <c r="D24" s="19">
        <v>0</v>
      </c>
      <c r="E24" s="22">
        <v>4709.1000000000004</v>
      </c>
      <c r="F24" s="32"/>
    </row>
    <row r="25" spans="1:6">
      <c r="B25" s="21" t="s">
        <v>3</v>
      </c>
      <c r="C25" s="20">
        <v>1390.7</v>
      </c>
      <c r="D25" s="19">
        <v>1390.7</v>
      </c>
      <c r="E25" s="22">
        <v>0</v>
      </c>
      <c r="F25" s="32"/>
    </row>
    <row r="26" spans="1:6">
      <c r="B26" s="21" t="s">
        <v>1</v>
      </c>
      <c r="C26" s="20">
        <v>2503.3000000000002</v>
      </c>
      <c r="D26" s="19">
        <v>0</v>
      </c>
      <c r="E26" s="18">
        <v>2503.3000000000002</v>
      </c>
      <c r="F26" s="32"/>
    </row>
    <row r="27" spans="1:6">
      <c r="B27" s="21" t="s">
        <v>0</v>
      </c>
      <c r="C27" s="20">
        <v>2644.7</v>
      </c>
      <c r="D27" s="19">
        <v>0</v>
      </c>
      <c r="E27" s="18">
        <v>2644.7</v>
      </c>
      <c r="F27" s="32"/>
    </row>
    <row r="28" spans="1:6" ht="5.0999999999999996" customHeight="1">
      <c r="B28" s="26"/>
      <c r="C28" s="33"/>
      <c r="D28" s="34"/>
      <c r="E28" s="33"/>
      <c r="F28" s="32"/>
    </row>
    <row r="29" spans="1:6" s="27" customFormat="1">
      <c r="A29" s="1"/>
      <c r="B29" s="31" t="s">
        <v>22</v>
      </c>
      <c r="C29" s="29">
        <v>170542.09999999998</v>
      </c>
      <c r="D29" s="30">
        <v>447</v>
      </c>
      <c r="E29" s="29">
        <v>170095.09999999998</v>
      </c>
      <c r="F29" s="36"/>
    </row>
    <row r="30" spans="1:6" ht="5.0999999999999996" customHeight="1">
      <c r="B30" s="26"/>
      <c r="C30" s="20"/>
      <c r="D30" s="25"/>
      <c r="E30" s="20"/>
      <c r="F30" s="32"/>
    </row>
    <row r="31" spans="1:6">
      <c r="B31" s="21" t="s">
        <v>14</v>
      </c>
      <c r="C31" s="20">
        <v>159871.29999999999</v>
      </c>
      <c r="D31" s="19">
        <v>0</v>
      </c>
      <c r="E31" s="22">
        <v>159871.29999999999</v>
      </c>
      <c r="F31" s="32"/>
    </row>
    <row r="32" spans="1:6">
      <c r="B32" s="21" t="s">
        <v>5</v>
      </c>
      <c r="C32" s="20">
        <v>484.3</v>
      </c>
      <c r="D32" s="19">
        <v>0</v>
      </c>
      <c r="E32" s="22">
        <v>484.3</v>
      </c>
      <c r="F32" s="32"/>
    </row>
    <row r="33" spans="1:6">
      <c r="B33" s="21" t="s">
        <v>13</v>
      </c>
      <c r="C33" s="20">
        <v>8412.6</v>
      </c>
      <c r="D33" s="19">
        <v>0</v>
      </c>
      <c r="E33" s="22">
        <v>8412.6</v>
      </c>
      <c r="F33" s="32"/>
    </row>
    <row r="34" spans="1:6">
      <c r="B34" s="21" t="s">
        <v>3</v>
      </c>
      <c r="C34" s="20">
        <v>447</v>
      </c>
      <c r="D34" s="19">
        <v>447</v>
      </c>
      <c r="E34" s="22">
        <v>0</v>
      </c>
      <c r="F34" s="32"/>
    </row>
    <row r="35" spans="1:6">
      <c r="B35" s="21" t="s">
        <v>1</v>
      </c>
      <c r="C35" s="20">
        <v>1301.3</v>
      </c>
      <c r="D35" s="19">
        <v>0</v>
      </c>
      <c r="E35" s="22">
        <v>1301.3</v>
      </c>
      <c r="F35" s="32"/>
    </row>
    <row r="36" spans="1:6">
      <c r="B36" s="21" t="s">
        <v>0</v>
      </c>
      <c r="C36" s="20">
        <v>25.6</v>
      </c>
      <c r="D36" s="19">
        <v>0</v>
      </c>
      <c r="E36" s="22">
        <v>25.6</v>
      </c>
      <c r="F36" s="32"/>
    </row>
    <row r="37" spans="1:6" ht="5.0999999999999996" customHeight="1">
      <c r="B37" s="26"/>
      <c r="C37" s="33"/>
      <c r="D37" s="34"/>
      <c r="E37" s="33"/>
      <c r="F37" s="32"/>
    </row>
    <row r="38" spans="1:6" s="27" customFormat="1">
      <c r="A38" s="1"/>
      <c r="B38" s="31" t="s">
        <v>21</v>
      </c>
      <c r="C38" s="37"/>
      <c r="D38" s="38"/>
      <c r="E38" s="37"/>
      <c r="F38" s="36"/>
    </row>
    <row r="39" spans="1:6" s="27" customFormat="1">
      <c r="A39" s="1"/>
      <c r="B39" s="31" t="s">
        <v>20</v>
      </c>
      <c r="C39" s="29">
        <v>21781</v>
      </c>
      <c r="D39" s="30">
        <v>1172</v>
      </c>
      <c r="E39" s="29">
        <v>20609</v>
      </c>
      <c r="F39" s="36"/>
    </row>
    <row r="40" spans="1:6" ht="5.0999999999999996" customHeight="1">
      <c r="B40" s="26"/>
      <c r="C40" s="20"/>
      <c r="D40" s="25"/>
      <c r="E40" s="20"/>
      <c r="F40" s="32"/>
    </row>
    <row r="41" spans="1:6">
      <c r="B41" s="21" t="s">
        <v>14</v>
      </c>
      <c r="C41" s="20">
        <v>7462.5</v>
      </c>
      <c r="D41" s="19">
        <v>0</v>
      </c>
      <c r="E41" s="22">
        <v>7462.5</v>
      </c>
    </row>
    <row r="42" spans="1:6">
      <c r="B42" s="21" t="s">
        <v>5</v>
      </c>
      <c r="C42" s="20">
        <v>920.7</v>
      </c>
      <c r="D42" s="19">
        <v>0</v>
      </c>
      <c r="E42" s="22">
        <v>920.7</v>
      </c>
    </row>
    <row r="43" spans="1:6">
      <c r="B43" s="21" t="s">
        <v>13</v>
      </c>
      <c r="C43" s="20">
        <v>2146.8000000000002</v>
      </c>
      <c r="D43" s="19">
        <v>0</v>
      </c>
      <c r="E43" s="22">
        <v>2146.8000000000002</v>
      </c>
    </row>
    <row r="44" spans="1:6">
      <c r="B44" s="21" t="s">
        <v>3</v>
      </c>
      <c r="C44" s="20">
        <v>1172</v>
      </c>
      <c r="D44" s="19">
        <v>1172</v>
      </c>
      <c r="E44" s="22">
        <v>0</v>
      </c>
    </row>
    <row r="45" spans="1:6">
      <c r="B45" s="21" t="s">
        <v>2</v>
      </c>
      <c r="C45" s="20">
        <v>434.4</v>
      </c>
      <c r="D45" s="19">
        <v>0</v>
      </c>
      <c r="E45" s="22">
        <v>434.4</v>
      </c>
    </row>
    <row r="46" spans="1:6">
      <c r="B46" s="21" t="s">
        <v>1</v>
      </c>
      <c r="C46" s="20">
        <v>9066</v>
      </c>
      <c r="D46" s="19">
        <v>0</v>
      </c>
      <c r="E46" s="22">
        <v>9066</v>
      </c>
    </row>
    <row r="47" spans="1:6">
      <c r="B47" s="21" t="s">
        <v>0</v>
      </c>
      <c r="C47" s="20">
        <v>578.6</v>
      </c>
      <c r="D47" s="19">
        <v>0</v>
      </c>
      <c r="E47" s="22">
        <v>578.6</v>
      </c>
    </row>
    <row r="48" spans="1:6" ht="5.0999999999999996" customHeight="1">
      <c r="B48" s="26"/>
      <c r="C48" s="33"/>
      <c r="D48" s="34"/>
      <c r="E48" s="33"/>
      <c r="F48" s="32"/>
    </row>
    <row r="49" spans="1:6" s="27" customFormat="1">
      <c r="A49" s="1"/>
      <c r="B49" s="31" t="s">
        <v>19</v>
      </c>
      <c r="C49" s="29">
        <v>23153.1</v>
      </c>
      <c r="D49" s="30">
        <v>838.4</v>
      </c>
      <c r="E49" s="29">
        <v>22314.7</v>
      </c>
      <c r="F49" s="28"/>
    </row>
    <row r="50" spans="1:6" ht="5.0999999999999996" customHeight="1">
      <c r="B50" s="26"/>
      <c r="C50" s="20"/>
      <c r="D50" s="25"/>
      <c r="E50" s="20"/>
    </row>
    <row r="51" spans="1:6">
      <c r="B51" s="21" t="s">
        <v>14</v>
      </c>
      <c r="C51" s="20">
        <v>12275.9</v>
      </c>
      <c r="D51" s="19">
        <v>0</v>
      </c>
      <c r="E51" s="24">
        <v>12275.9</v>
      </c>
    </row>
    <row r="52" spans="1:6">
      <c r="B52" s="21" t="s">
        <v>5</v>
      </c>
      <c r="C52" s="20">
        <v>586</v>
      </c>
      <c r="D52" s="19">
        <v>0</v>
      </c>
      <c r="E52" s="22">
        <v>586</v>
      </c>
    </row>
    <row r="53" spans="1:6">
      <c r="B53" s="21" t="s">
        <v>13</v>
      </c>
      <c r="C53" s="20">
        <v>1679</v>
      </c>
      <c r="D53" s="19">
        <v>0</v>
      </c>
      <c r="E53" s="22">
        <v>1679</v>
      </c>
    </row>
    <row r="54" spans="1:6">
      <c r="B54" s="21" t="s">
        <v>3</v>
      </c>
      <c r="C54" s="20">
        <v>838.4</v>
      </c>
      <c r="D54" s="19">
        <v>838.4</v>
      </c>
      <c r="E54" s="22">
        <v>0</v>
      </c>
    </row>
    <row r="55" spans="1:6">
      <c r="B55" s="21" t="s">
        <v>1</v>
      </c>
      <c r="C55" s="20">
        <v>7168.5</v>
      </c>
      <c r="D55" s="19">
        <v>0</v>
      </c>
      <c r="E55" s="18">
        <v>7168.5</v>
      </c>
    </row>
    <row r="56" spans="1:6">
      <c r="B56" s="21" t="s">
        <v>0</v>
      </c>
      <c r="C56" s="20">
        <v>605.29999999999995</v>
      </c>
      <c r="D56" s="19">
        <v>0</v>
      </c>
      <c r="E56" s="18">
        <v>605.29999999999995</v>
      </c>
    </row>
    <row r="57" spans="1:6" ht="5.0999999999999996" customHeight="1">
      <c r="B57" s="26"/>
      <c r="C57" s="33"/>
      <c r="D57" s="34"/>
      <c r="E57" s="33"/>
      <c r="F57" s="32"/>
    </row>
    <row r="58" spans="1:6" s="27" customFormat="1">
      <c r="A58" s="1"/>
      <c r="B58" s="31" t="s">
        <v>18</v>
      </c>
      <c r="C58" s="29">
        <v>149513.5</v>
      </c>
      <c r="D58" s="30">
        <v>4.4000000000000004</v>
      </c>
      <c r="E58" s="29">
        <v>149509.1</v>
      </c>
      <c r="F58" s="28"/>
    </row>
    <row r="59" spans="1:6" ht="5.0999999999999996" customHeight="1">
      <c r="B59" s="26"/>
      <c r="C59" s="20"/>
      <c r="D59" s="25"/>
      <c r="E59" s="20"/>
    </row>
    <row r="60" spans="1:6">
      <c r="B60" s="21" t="s">
        <v>6</v>
      </c>
      <c r="C60" s="20">
        <v>147959</v>
      </c>
      <c r="D60" s="19">
        <v>0</v>
      </c>
      <c r="E60" s="24">
        <v>147959</v>
      </c>
    </row>
    <row r="61" spans="1:6">
      <c r="B61" s="21" t="s">
        <v>5</v>
      </c>
      <c r="C61" s="20">
        <v>16.7</v>
      </c>
      <c r="D61" s="19">
        <v>0</v>
      </c>
      <c r="E61" s="24">
        <v>16.7</v>
      </c>
    </row>
    <row r="62" spans="1:6">
      <c r="B62" s="21" t="s">
        <v>3</v>
      </c>
      <c r="C62" s="20">
        <v>4.4000000000000004</v>
      </c>
      <c r="D62" s="19">
        <v>4.4000000000000004</v>
      </c>
      <c r="E62" s="18">
        <v>0</v>
      </c>
    </row>
    <row r="63" spans="1:6">
      <c r="B63" s="21" t="s">
        <v>1</v>
      </c>
      <c r="C63" s="20">
        <v>1533.4</v>
      </c>
      <c r="D63" s="19">
        <v>0</v>
      </c>
      <c r="E63" s="18">
        <v>1533.4</v>
      </c>
    </row>
    <row r="64" spans="1:6" ht="5.0999999999999996" customHeight="1">
      <c r="B64" s="26"/>
      <c r="C64" s="33"/>
      <c r="D64" s="34"/>
      <c r="E64" s="33"/>
      <c r="F64" s="32"/>
    </row>
    <row r="65" spans="1:6" s="27" customFormat="1">
      <c r="A65" s="1"/>
      <c r="B65" s="31" t="s">
        <v>17</v>
      </c>
      <c r="C65" s="29">
        <v>1859.6999999999998</v>
      </c>
      <c r="D65" s="30">
        <v>672.40000000000009</v>
      </c>
      <c r="E65" s="29">
        <v>1187.3</v>
      </c>
      <c r="F65" s="28"/>
    </row>
    <row r="66" spans="1:6" ht="5.0999999999999996" customHeight="1">
      <c r="B66" s="26"/>
      <c r="C66" s="20"/>
      <c r="D66" s="25"/>
      <c r="E66" s="20"/>
    </row>
    <row r="67" spans="1:6">
      <c r="B67" s="21" t="s">
        <v>14</v>
      </c>
      <c r="C67" s="20">
        <v>974.7</v>
      </c>
      <c r="D67" s="19">
        <v>0</v>
      </c>
      <c r="E67" s="24">
        <v>974.7</v>
      </c>
    </row>
    <row r="68" spans="1:6">
      <c r="B68" s="21" t="s">
        <v>5</v>
      </c>
      <c r="C68" s="22">
        <v>212.8</v>
      </c>
      <c r="D68" s="19">
        <v>212.8</v>
      </c>
      <c r="E68" s="24">
        <v>0</v>
      </c>
    </row>
    <row r="69" spans="1:6">
      <c r="B69" s="21" t="s">
        <v>3</v>
      </c>
      <c r="C69" s="20">
        <v>459.6</v>
      </c>
      <c r="D69" s="35">
        <v>459.6</v>
      </c>
      <c r="E69" s="22">
        <v>0</v>
      </c>
    </row>
    <row r="70" spans="1:6">
      <c r="B70" s="21" t="s">
        <v>1</v>
      </c>
      <c r="C70" s="24">
        <v>212.6</v>
      </c>
      <c r="D70" s="19">
        <v>0</v>
      </c>
      <c r="E70" s="24">
        <v>212.6</v>
      </c>
    </row>
    <row r="71" spans="1:6" ht="5.0999999999999996" customHeight="1">
      <c r="B71" s="26"/>
      <c r="C71" s="33"/>
      <c r="D71" s="34"/>
      <c r="E71" s="33"/>
      <c r="F71" s="32"/>
    </row>
    <row r="72" spans="1:6" s="27" customFormat="1">
      <c r="A72" s="1"/>
      <c r="B72" s="31" t="s">
        <v>16</v>
      </c>
      <c r="C72" s="29">
        <v>4378.9000000000005</v>
      </c>
      <c r="D72" s="30">
        <v>49.6</v>
      </c>
      <c r="E72" s="29">
        <v>4329.3</v>
      </c>
      <c r="F72" s="28"/>
    </row>
    <row r="73" spans="1:6" ht="5.0999999999999996" customHeight="1">
      <c r="B73" s="21"/>
      <c r="C73" s="20"/>
      <c r="D73" s="25"/>
      <c r="E73" s="20"/>
    </row>
    <row r="74" spans="1:6">
      <c r="B74" s="21" t="s">
        <v>14</v>
      </c>
      <c r="C74" s="20">
        <v>1312</v>
      </c>
      <c r="D74" s="19">
        <v>0</v>
      </c>
      <c r="E74" s="24">
        <v>1312</v>
      </c>
    </row>
    <row r="75" spans="1:6">
      <c r="B75" s="21" t="s">
        <v>5</v>
      </c>
      <c r="C75" s="20">
        <v>36.700000000000003</v>
      </c>
      <c r="D75" s="19">
        <v>0</v>
      </c>
      <c r="E75" s="22">
        <v>36.700000000000003</v>
      </c>
    </row>
    <row r="76" spans="1:6">
      <c r="B76" s="21" t="s">
        <v>13</v>
      </c>
      <c r="C76" s="20">
        <v>2841.3</v>
      </c>
      <c r="D76" s="19">
        <v>0</v>
      </c>
      <c r="E76" s="22">
        <v>2841.3</v>
      </c>
    </row>
    <row r="77" spans="1:6">
      <c r="B77" s="21" t="s">
        <v>3</v>
      </c>
      <c r="C77" s="20">
        <v>49.6</v>
      </c>
      <c r="D77" s="19">
        <v>49.6</v>
      </c>
      <c r="E77" s="22">
        <v>0</v>
      </c>
    </row>
    <row r="78" spans="1:6">
      <c r="B78" s="21" t="s">
        <v>1</v>
      </c>
      <c r="C78" s="20">
        <v>12</v>
      </c>
      <c r="D78" s="19">
        <v>0</v>
      </c>
      <c r="E78" s="18">
        <v>12</v>
      </c>
    </row>
    <row r="79" spans="1:6">
      <c r="B79" s="21" t="s">
        <v>0</v>
      </c>
      <c r="C79" s="20">
        <v>127.3</v>
      </c>
      <c r="D79" s="19">
        <v>0</v>
      </c>
      <c r="E79" s="18">
        <v>127.3</v>
      </c>
    </row>
    <row r="80" spans="1:6" ht="5.0999999999999996" customHeight="1">
      <c r="B80" s="26"/>
      <c r="C80" s="33"/>
      <c r="D80" s="34"/>
      <c r="E80" s="33"/>
      <c r="F80" s="32"/>
    </row>
    <row r="81" spans="1:6" s="27" customFormat="1">
      <c r="A81" s="1"/>
      <c r="B81" s="31" t="s">
        <v>15</v>
      </c>
      <c r="C81" s="29">
        <v>42277.899999999994</v>
      </c>
      <c r="D81" s="30">
        <v>506.5</v>
      </c>
      <c r="E81" s="29">
        <v>41771.399999999994</v>
      </c>
      <c r="F81" s="28"/>
    </row>
    <row r="82" spans="1:6" ht="5.0999999999999996" customHeight="1">
      <c r="B82" s="26"/>
      <c r="C82" s="20"/>
      <c r="D82" s="25"/>
      <c r="E82" s="20"/>
    </row>
    <row r="83" spans="1:6">
      <c r="B83" s="21" t="s">
        <v>14</v>
      </c>
      <c r="C83" s="20">
        <v>33222.699999999997</v>
      </c>
      <c r="D83" s="19">
        <v>0</v>
      </c>
      <c r="E83" s="24">
        <v>33222.699999999997</v>
      </c>
    </row>
    <row r="84" spans="1:6">
      <c r="B84" s="21" t="s">
        <v>5</v>
      </c>
      <c r="C84" s="20">
        <v>150.6</v>
      </c>
      <c r="D84" s="19">
        <v>0</v>
      </c>
      <c r="E84" s="22">
        <v>150.6</v>
      </c>
    </row>
    <row r="85" spans="1:6">
      <c r="B85" s="21" t="s">
        <v>13</v>
      </c>
      <c r="C85" s="20">
        <v>5312.4</v>
      </c>
      <c r="D85" s="19">
        <v>0</v>
      </c>
      <c r="E85" s="22">
        <v>5312.4</v>
      </c>
    </row>
    <row r="86" spans="1:6">
      <c r="B86" s="21" t="s">
        <v>3</v>
      </c>
      <c r="C86" s="20">
        <v>506.5</v>
      </c>
      <c r="D86" s="23">
        <v>506.5</v>
      </c>
      <c r="E86" s="22">
        <v>0</v>
      </c>
    </row>
    <row r="87" spans="1:6">
      <c r="B87" s="21" t="s">
        <v>1</v>
      </c>
      <c r="C87" s="20">
        <v>3082</v>
      </c>
      <c r="D87" s="19">
        <v>0</v>
      </c>
      <c r="E87" s="18">
        <v>3082</v>
      </c>
    </row>
    <row r="88" spans="1:6">
      <c r="B88" s="21" t="s">
        <v>0</v>
      </c>
      <c r="C88" s="20">
        <v>3.7</v>
      </c>
      <c r="D88" s="19">
        <v>0</v>
      </c>
      <c r="E88" s="18">
        <v>3.7</v>
      </c>
    </row>
    <row r="89" spans="1:6" ht="5.0999999999999996" customHeight="1" thickBot="1">
      <c r="B89" s="17"/>
      <c r="C89" s="15"/>
      <c r="D89" s="16"/>
      <c r="E89" s="15"/>
      <c r="F89" s="12"/>
    </row>
    <row r="90" spans="1:6" ht="5.0999999999999996" customHeight="1">
      <c r="C90" s="13"/>
      <c r="D90" s="14"/>
      <c r="E90" s="13"/>
      <c r="F90" s="12"/>
    </row>
    <row r="91" spans="1:6">
      <c r="B91" s="11" t="s">
        <v>12</v>
      </c>
      <c r="C91" s="13"/>
      <c r="D91" s="14"/>
      <c r="E91" s="13"/>
      <c r="F91" s="12"/>
    </row>
    <row r="92" spans="1:6" ht="4.5" customHeight="1">
      <c r="B92" s="11"/>
      <c r="C92" s="13"/>
      <c r="D92" s="14"/>
      <c r="E92" s="13"/>
      <c r="F92" s="12"/>
    </row>
    <row r="93" spans="1:6">
      <c r="B93" s="11" t="s">
        <v>11</v>
      </c>
      <c r="C93" s="10"/>
      <c r="D93" s="10"/>
      <c r="E93" s="10"/>
    </row>
    <row r="96" spans="1:6">
      <c r="B96" s="9" t="s">
        <v>10</v>
      </c>
      <c r="C96" s="9" t="s">
        <v>9</v>
      </c>
      <c r="D96" s="9" t="s">
        <v>8</v>
      </c>
      <c r="E96" s="9" t="s">
        <v>7</v>
      </c>
    </row>
    <row r="97" spans="2:6">
      <c r="B97" s="4"/>
      <c r="C97" s="4"/>
      <c r="D97" s="4"/>
      <c r="E97" s="4"/>
    </row>
    <row r="98" spans="2:6">
      <c r="B98" s="4"/>
      <c r="C98" s="8">
        <f>SUM(C99:C105)</f>
        <v>312858.90000000002</v>
      </c>
      <c r="D98" s="8">
        <f>SUM(D99:D105)</f>
        <v>1023333.8</v>
      </c>
      <c r="E98" s="7">
        <f>C98+D98</f>
        <v>1336192.7000000002</v>
      </c>
    </row>
    <row r="99" spans="2:6">
      <c r="B99" s="4" t="s">
        <v>6</v>
      </c>
      <c r="C99" s="5">
        <f>SUMIFS(D1:D88,B1:B88,"Chaco*")</f>
        <v>0</v>
      </c>
      <c r="D99" s="5">
        <f>SUMIFS(E1:E88,B1:B88,"Chaco*")</f>
        <v>451184</v>
      </c>
      <c r="E99" s="4"/>
      <c r="F99" s="3"/>
    </row>
    <row r="100" spans="2:6">
      <c r="B100" s="4" t="s">
        <v>5</v>
      </c>
      <c r="C100" s="5">
        <f>SUMIFS(D1:D88,B1:B88,"Ciudad*")</f>
        <v>212.8</v>
      </c>
      <c r="D100" s="5">
        <f>SUMIFS(E1:E88,B1:B88,"Ciudad*")</f>
        <v>147332.70000000001</v>
      </c>
      <c r="E100" s="4"/>
      <c r="F100" s="6"/>
    </row>
    <row r="101" spans="2:6">
      <c r="B101" s="4" t="s">
        <v>4</v>
      </c>
      <c r="C101" s="5">
        <f>SUMIFS($D$11:$D$98,$B$11:$B$98,"Algesa*")</f>
        <v>0</v>
      </c>
      <c r="D101" s="5">
        <f>SUMIFS($E$11:$E$98,$B$11:$B$98,"Algesa*")</f>
        <v>138786.4</v>
      </c>
      <c r="E101" s="4"/>
      <c r="F101" s="6"/>
    </row>
    <row r="102" spans="2:6">
      <c r="B102" s="4" t="s">
        <v>3</v>
      </c>
      <c r="C102" s="5">
        <f>SUMIFS($D$11:$D$98,$B$11:$B$98,"Encarnación*")</f>
        <v>312646.10000000003</v>
      </c>
      <c r="D102" s="5">
        <f>SUMIFS($E$11:$E$98,$B$11:$B$98,"Encarnación*")</f>
        <v>0</v>
      </c>
      <c r="E102" s="4"/>
      <c r="F102" s="3"/>
    </row>
    <row r="103" spans="2:6">
      <c r="B103" s="4" t="s">
        <v>2</v>
      </c>
      <c r="C103" s="5">
        <f>SUMIFS($D$11:$D$98,$B$11:$B$98,"Villeta*")</f>
        <v>0</v>
      </c>
      <c r="D103" s="5">
        <f>SUMIFS($E$11:$E$98,$B$11:$B$98,"Villeta*")</f>
        <v>91550.399999999994</v>
      </c>
      <c r="E103" s="4"/>
      <c r="F103" s="3"/>
    </row>
    <row r="104" spans="2:6">
      <c r="B104" s="4" t="s">
        <v>1</v>
      </c>
      <c r="C104" s="5">
        <f>SUMIFS($D$11:$D$98,$B$11:$B$98,"Pedro*")</f>
        <v>0</v>
      </c>
      <c r="D104" s="5">
        <f>SUMIFS($E$11:$E$98,$B$11:$B$98,"Pedro*")</f>
        <v>28799.3</v>
      </c>
      <c r="E104" s="4"/>
      <c r="F104" s="3"/>
    </row>
    <row r="105" spans="2:6">
      <c r="B105" s="4" t="s">
        <v>0</v>
      </c>
      <c r="C105" s="5">
        <f>SUMIFS($D$11:$D$98,$B$11:$B$98,"Salto*")</f>
        <v>0</v>
      </c>
      <c r="D105" s="5">
        <f>SUMIFS($E$11:$E$98,$B$11:$B$98,"Salto*")</f>
        <v>165681</v>
      </c>
      <c r="E105" s="4"/>
      <c r="F105" s="3"/>
    </row>
  </sheetData>
  <mergeCells count="3"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2020-09-18T14:19:49Z</dcterms:created>
  <dcterms:modified xsi:type="dcterms:W3CDTF">2020-09-18T16:40:48Z</dcterms:modified>
</cp:coreProperties>
</file>