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1.1.3_A" sheetId="1" r:id="rId1"/>
    <sheet name="Gráf-11.1.3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'11.1.3_A'!$B$4:$K$8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4" i="2" l="1"/>
  <c r="C4" i="2"/>
  <c r="F4" i="2"/>
  <c r="B5" i="2"/>
  <c r="C5" i="2"/>
  <c r="F5" i="2"/>
  <c r="E6" i="2"/>
  <c r="E5" i="2"/>
  <c r="D5" i="2"/>
  <c r="G5" i="2"/>
  <c r="D6" i="2"/>
  <c r="F6" i="2"/>
  <c r="F7" i="2" s="1"/>
  <c r="H5" i="2" l="1"/>
  <c r="G6" i="2"/>
  <c r="C6" i="2"/>
  <c r="C7" i="2" s="1"/>
  <c r="E4" i="2"/>
  <c r="E7" i="2" s="1"/>
  <c r="B6" i="2"/>
  <c r="D4" i="2"/>
  <c r="G4" i="2"/>
  <c r="G7" i="2" s="1"/>
  <c r="H4" i="2" l="1"/>
  <c r="D7" i="2"/>
  <c r="H6" i="2"/>
  <c r="B7" i="2"/>
  <c r="H7" i="2" l="1"/>
</calcChain>
</file>

<file path=xl/sharedStrings.xml><?xml version="1.0" encoding="utf-8"?>
<sst xmlns="http://schemas.openxmlformats.org/spreadsheetml/2006/main" count="49" uniqueCount="46">
  <si>
    <t>FUENTE: Dirección Nacional del Registro de Automotores.</t>
  </si>
  <si>
    <t xml:space="preserve">                 - Varios: Jeep, tráiler.</t>
  </si>
  <si>
    <t xml:space="preserve">                 - Maquinarias: Aplanadoras, excavadoras, topadoras, moto niveladoras, compactadoras, monta cargas, tractores y maquinarias agrícolas.</t>
  </si>
  <si>
    <t xml:space="preserve">                 - Acoplados: Acoplados, semi remolques y carretas.</t>
  </si>
  <si>
    <t xml:space="preserve">                 - Ómnibus: Ómnibus y mini bus.</t>
  </si>
  <si>
    <t xml:space="preserve">                 - Camiones: Camiones, grúas y tracto camiones.</t>
  </si>
  <si>
    <t xml:space="preserve">                 - Camionetas: Camionetas y furgones.</t>
  </si>
  <si>
    <t>Referencia:</t>
  </si>
  <si>
    <t>No reportado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</si>
  <si>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</si>
  <si>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</si>
  <si>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</si>
  <si>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</si>
  <si>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</si>
  <si>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</si>
  <si>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</si>
  <si>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</si>
  <si>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</si>
  <si>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</si>
  <si>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</si>
  <si>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</si>
  <si>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</si>
  <si>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</si>
  <si>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</si>
  <si>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</si>
  <si>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</si>
  <si>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</si>
  <si>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</si>
  <si>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VARIOS</t>
  </si>
  <si>
    <t>MOTOS</t>
  </si>
  <si>
    <t>MAQUINARIAS</t>
  </si>
  <si>
    <t>ACOPLADOS</t>
  </si>
  <si>
    <t>ÓMNIBUS</t>
  </si>
  <si>
    <t>CAMIONES</t>
  </si>
  <si>
    <t>CAMIONETAS</t>
  </si>
  <si>
    <t>AUTOMÓVILES</t>
  </si>
  <si>
    <t>CLASE DE VEHÍCULO</t>
  </si>
  <si>
    <t>DEPARTAMENTO</t>
  </si>
  <si>
    <t>CUADRO 11.1.3. AUTOVEHÍCULOS REGISTRADOS POR CLASE DE VEHÍCULO, SEGÚN DEPARTAMENTO. AÑO 2019</t>
  </si>
  <si>
    <t>Resto del País</t>
  </si>
  <si>
    <t>Otros</t>
  </si>
  <si>
    <t>Motos</t>
  </si>
  <si>
    <t>Ómnibus</t>
  </si>
  <si>
    <t>Camiones y Acoplados</t>
  </si>
  <si>
    <t>Camionetas</t>
  </si>
  <si>
    <t>Automóviles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</si>
</sst>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8" tint="-0.249977111117893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Cambria"/>
      <family val="1"/>
      <scheme val="major"/>
    </font>
    <font>
      <b/>
      <sz val="12"/>
      <color theme="0"/>
      <name val="Times New Roman"/>
      <family val="1"/>
    </font>
    <font>
      <sz val="10"/>
      <color rgb="FFFF0000"/>
      <name val="Times New Roman"/>
      <family val="1"/>
    </font>
    <font>
      <u/>
      <sz val="11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18" fillId="0" borderId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7" fillId="12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7" fillId="16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7" fillId="20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4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8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165" fontId="17" fillId="32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6" fillId="2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165" fontId="11" fillId="6" borderId="4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165" fontId="13" fillId="7" borderId="7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165" fontId="12" fillId="0" borderId="6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166" fontId="18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165" fontId="17" fillId="9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165" fontId="17" fillId="13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165" fontId="17" fillId="17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1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5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165" fontId="17" fillId="29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165" fontId="9" fillId="5" borderId="4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7" fillId="54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65" fontId="7" fillId="3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18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2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4" fillId="0" borderId="0" applyFont="0" applyFill="0" applyBorder="0" applyAlignment="0" applyProtection="0"/>
    <xf numFmtId="188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9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7" fillId="0" borderId="0" applyNumberFormat="0" applyBorder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165" fontId="8" fillId="4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6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9" fillId="0" borderId="0"/>
    <xf numFmtId="37" fontId="46" fillId="0" borderId="0"/>
    <xf numFmtId="0" fontId="1" fillId="0" borderId="0"/>
    <xf numFmtId="195" fontId="49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196" fontId="49" fillId="0" borderId="0"/>
    <xf numFmtId="37" fontId="46" fillId="0" borderId="0"/>
    <xf numFmtId="196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9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6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9" fillId="0" borderId="0" applyNumberFormat="0" applyFill="0" applyBorder="0" applyAlignment="0" applyProtection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18" fillId="0" borderId="0"/>
    <xf numFmtId="0" fontId="50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165" fontId="10" fillId="6" borderId="5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57" fillId="48" borderId="19" applyNumberFormat="0" applyAlignment="0" applyProtection="0"/>
    <xf numFmtId="165" fontId="57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165" fontId="3" fillId="0" borderId="1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165" fontId="4" fillId="0" borderId="2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3" fillId="0" borderId="21" applyNumberFormat="0" applyFill="0" applyAlignment="0" applyProtection="0"/>
    <xf numFmtId="165" fontId="63" fillId="0" borderId="21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165" fontId="5" fillId="0" borderId="3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165" fontId="16" fillId="0" borderId="9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</cellStyleXfs>
  <cellXfs count="72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37" fontId="19" fillId="0" borderId="0" xfId="1" applyNumberFormat="1" applyFont="1" applyFill="1" applyAlignment="1" applyProtection="1">
      <alignment horizontal="right"/>
    </xf>
    <xf numFmtId="37" fontId="19" fillId="0" borderId="0" xfId="1" applyNumberFormat="1" applyFont="1" applyFill="1" applyProtection="1"/>
    <xf numFmtId="0" fontId="21" fillId="0" borderId="0" xfId="1" applyFont="1" applyFill="1" applyBorder="1" applyAlignment="1">
      <alignment vertical="center"/>
    </xf>
    <xf numFmtId="0" fontId="19" fillId="0" borderId="0" xfId="1" applyFont="1" applyFill="1" applyAlignment="1" applyProtection="1">
      <alignment horizontal="left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4" fillId="0" borderId="0" xfId="1" applyFont="1" applyFill="1"/>
    <xf numFmtId="37" fontId="24" fillId="0" borderId="0" xfId="1" applyNumberFormat="1" applyFont="1" applyFill="1" applyProtection="1"/>
    <xf numFmtId="0" fontId="24" fillId="0" borderId="0" xfId="1" applyFont="1" applyFill="1" applyAlignment="1" applyProtection="1">
      <alignment horizontal="left"/>
    </xf>
    <xf numFmtId="0" fontId="25" fillId="0" borderId="0" xfId="0" applyFont="1" applyFill="1"/>
    <xf numFmtId="0" fontId="24" fillId="0" borderId="0" xfId="1" applyFont="1" applyFill="1" applyAlignment="1">
      <alignment horizontal="left"/>
    </xf>
    <xf numFmtId="0" fontId="24" fillId="0" borderId="0" xfId="1" quotePrefix="1" applyFont="1" applyFill="1" applyAlignment="1" applyProtection="1">
      <alignment horizontal="left"/>
    </xf>
    <xf numFmtId="3" fontId="19" fillId="0" borderId="10" xfId="1" applyNumberFormat="1" applyFont="1" applyFill="1" applyBorder="1" applyAlignment="1" applyProtection="1">
      <alignment horizontal="right"/>
    </xf>
    <xf numFmtId="0" fontId="19" fillId="0" borderId="10" xfId="1" applyFont="1" applyFill="1" applyBorder="1"/>
    <xf numFmtId="3" fontId="19" fillId="0" borderId="0" xfId="1" applyNumberFormat="1" applyFont="1" applyFill="1" applyAlignment="1" applyProtection="1">
      <alignment horizontal="right" indent="1"/>
    </xf>
    <xf numFmtId="3" fontId="19" fillId="0" borderId="0" xfId="1" applyNumberFormat="1" applyFont="1" applyFill="1" applyAlignment="1" applyProtection="1">
      <alignment horizontal="right" indent="3"/>
    </xf>
    <xf numFmtId="3" fontId="19" fillId="0" borderId="0" xfId="1" applyNumberFormat="1" applyFont="1" applyFill="1" applyAlignment="1" applyProtection="1">
      <alignment horizontal="right" indent="2"/>
    </xf>
    <xf numFmtId="3" fontId="19" fillId="0" borderId="0" xfId="1" applyNumberFormat="1" applyFont="1" applyFill="1" applyAlignment="1">
      <alignment horizontal="right" indent="3"/>
    </xf>
    <xf numFmtId="0" fontId="19" fillId="0" borderId="0" xfId="1" applyFont="1" applyFill="1" applyAlignment="1">
      <alignment horizontal="left" indent="7"/>
    </xf>
    <xf numFmtId="164" fontId="19" fillId="0" borderId="0" xfId="0" applyNumberFormat="1" applyFont="1" applyFill="1" applyAlignment="1">
      <alignment horizontal="right" indent="2"/>
    </xf>
    <xf numFmtId="0" fontId="19" fillId="0" borderId="0" xfId="1" applyFont="1" applyFill="1" applyAlignment="1" applyProtection="1">
      <alignment horizontal="left" indent="7"/>
    </xf>
    <xf numFmtId="0" fontId="19" fillId="0" borderId="0" xfId="1" quotePrefix="1" applyFont="1" applyFill="1" applyAlignment="1" applyProtection="1">
      <alignment horizontal="left" indent="7"/>
    </xf>
    <xf numFmtId="3" fontId="26" fillId="0" borderId="0" xfId="1" applyNumberFormat="1" applyFont="1" applyFill="1" applyAlignment="1" applyProtection="1">
      <alignment horizontal="right" indent="1"/>
    </xf>
    <xf numFmtId="3" fontId="26" fillId="0" borderId="0" xfId="1" applyNumberFormat="1" applyFont="1" applyFill="1" applyAlignment="1" applyProtection="1">
      <alignment horizontal="right" indent="3"/>
    </xf>
    <xf numFmtId="3" fontId="26" fillId="0" borderId="0" xfId="1" applyNumberFormat="1" applyFont="1" applyFill="1" applyAlignment="1" applyProtection="1">
      <alignment horizontal="right" indent="2"/>
    </xf>
    <xf numFmtId="3" fontId="26" fillId="33" borderId="0" xfId="1" applyNumberFormat="1" applyFont="1" applyFill="1" applyAlignment="1" applyProtection="1">
      <alignment horizontal="right" indent="1"/>
    </xf>
    <xf numFmtId="3" fontId="26" fillId="33" borderId="0" xfId="1" applyNumberFormat="1" applyFont="1" applyFill="1" applyAlignment="1" applyProtection="1">
      <alignment horizontal="right" indent="3"/>
    </xf>
    <xf numFmtId="3" fontId="26" fillId="33" borderId="0" xfId="1" applyNumberFormat="1" applyFont="1" applyFill="1" applyAlignment="1" applyProtection="1">
      <alignment horizontal="right" indent="2"/>
    </xf>
    <xf numFmtId="0" fontId="26" fillId="33" borderId="0" xfId="1" quotePrefix="1" applyFont="1" applyFill="1" applyAlignment="1" applyProtection="1">
      <alignment horizontal="left" indent="7"/>
    </xf>
    <xf numFmtId="0" fontId="19" fillId="0" borderId="0" xfId="0" applyFont="1" applyFill="1"/>
    <xf numFmtId="0" fontId="27" fillId="0" borderId="0" xfId="1" applyFont="1" applyFill="1" applyAlignment="1">
      <alignment horizontal="center"/>
    </xf>
    <xf numFmtId="0" fontId="19" fillId="0" borderId="0" xfId="1" quotePrefix="1" applyFont="1" applyFill="1" applyAlignment="1" applyProtection="1">
      <alignment horizontal="left"/>
    </xf>
    <xf numFmtId="0" fontId="28" fillId="0" borderId="0" xfId="2" applyFill="1"/>
    <xf numFmtId="0" fontId="19" fillId="0" borderId="0" xfId="1720" applyFont="1" applyFill="1"/>
    <xf numFmtId="0" fontId="65" fillId="0" borderId="0" xfId="1720" applyFont="1" applyFill="1"/>
    <xf numFmtId="14" fontId="19" fillId="0" borderId="0" xfId="1720" applyNumberFormat="1" applyFont="1" applyFill="1"/>
    <xf numFmtId="0" fontId="26" fillId="0" borderId="0" xfId="1720" applyFont="1" applyFill="1"/>
    <xf numFmtId="0" fontId="66" fillId="0" borderId="0" xfId="1720" applyFont="1" applyFill="1"/>
    <xf numFmtId="3" fontId="65" fillId="0" borderId="0" xfId="3020" applyNumberFormat="1" applyFont="1" applyFill="1" applyAlignment="1" applyProtection="1">
      <alignment horizontal="right"/>
    </xf>
    <xf numFmtId="0" fontId="67" fillId="0" borderId="0" xfId="1720" applyFont="1" applyFill="1"/>
    <xf numFmtId="3" fontId="68" fillId="0" borderId="0" xfId="3020" applyNumberFormat="1" applyFont="1" applyFill="1" applyAlignment="1" applyProtection="1">
      <alignment horizontal="right"/>
    </xf>
    <xf numFmtId="0" fontId="68" fillId="0" borderId="0" xfId="1720" applyFont="1" applyFill="1"/>
    <xf numFmtId="0" fontId="68" fillId="0" borderId="0" xfId="1720" applyFont="1" applyFill="1" applyAlignment="1">
      <alignment horizontal="left"/>
    </xf>
    <xf numFmtId="3" fontId="26" fillId="0" borderId="0" xfId="1720" applyNumberFormat="1" applyFont="1" applyFill="1" applyAlignment="1"/>
    <xf numFmtId="3" fontId="19" fillId="0" borderId="0" xfId="1720" applyNumberFormat="1" applyFont="1" applyFill="1" applyAlignment="1"/>
    <xf numFmtId="3" fontId="65" fillId="0" borderId="0" xfId="1720" applyNumberFormat="1" applyFont="1" applyFill="1" applyAlignment="1"/>
    <xf numFmtId="3" fontId="65" fillId="0" borderId="0" xfId="1720" applyNumberFormat="1" applyFont="1" applyFill="1" applyAlignment="1" applyProtection="1"/>
    <xf numFmtId="0" fontId="69" fillId="0" borderId="0" xfId="1720" applyFont="1" applyFill="1"/>
    <xf numFmtId="3" fontId="66" fillId="0" borderId="0" xfId="3020" applyNumberFormat="1" applyFont="1" applyFill="1" applyAlignment="1" applyProtection="1">
      <alignment horizontal="right"/>
    </xf>
    <xf numFmtId="3" fontId="66" fillId="0" borderId="0" xfId="1720" applyNumberFormat="1" applyFont="1" applyFill="1"/>
    <xf numFmtId="0" fontId="65" fillId="0" borderId="0" xfId="1720" applyFont="1" applyFill="1" applyAlignment="1" applyProtection="1">
      <alignment horizontal="left"/>
    </xf>
    <xf numFmtId="3" fontId="65" fillId="0" borderId="0" xfId="1720" applyNumberFormat="1" applyFont="1" applyFill="1" applyAlignment="1" applyProtection="1">
      <alignment horizontal="right"/>
    </xf>
    <xf numFmtId="0" fontId="65" fillId="0" borderId="0" xfId="1720" quotePrefix="1" applyFont="1" applyFill="1" applyAlignment="1" applyProtection="1">
      <alignment horizontal="left"/>
    </xf>
    <xf numFmtId="3" fontId="65" fillId="0" borderId="0" xfId="1720" applyNumberFormat="1" applyFont="1" applyFill="1" applyAlignment="1" applyProtection="1">
      <alignment horizontal="left"/>
    </xf>
    <xf numFmtId="3" fontId="65" fillId="0" borderId="0" xfId="1720" applyNumberFormat="1" applyFont="1" applyFill="1" applyAlignment="1" applyProtection="1">
      <alignment horizontal="center" vertical="center" wrapText="1"/>
    </xf>
    <xf numFmtId="0" fontId="65" fillId="0" borderId="0" xfId="1720" applyFont="1" applyFill="1" applyAlignment="1">
      <alignment horizontal="center" vertical="center" wrapText="1"/>
    </xf>
    <xf numFmtId="3" fontId="69" fillId="0" borderId="0" xfId="1720" applyNumberFormat="1" applyFont="1" applyFill="1" applyAlignment="1"/>
    <xf numFmtId="0" fontId="70" fillId="0" borderId="0" xfId="2" applyFont="1" applyFill="1"/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left" vertical="center" wrapText="1" indent="7"/>
    </xf>
    <xf numFmtId="0" fontId="19" fillId="0" borderId="13" xfId="1" applyFont="1" applyFill="1" applyBorder="1" applyAlignment="1">
      <alignment horizontal="left" vertical="center" wrapText="1" indent="7"/>
    </xf>
    <xf numFmtId="0" fontId="19" fillId="0" borderId="12" xfId="1" applyFont="1" applyFill="1" applyBorder="1" applyAlignment="1">
      <alignment horizontal="left" vertical="center" wrapText="1" indent="7"/>
    </xf>
    <xf numFmtId="0" fontId="19" fillId="0" borderId="14" xfId="1" applyFont="1" applyFill="1" applyBorder="1" applyAlignment="1" applyProtection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9" fillId="0" borderId="11" xfId="1" quotePrefix="1" applyFont="1" applyFill="1" applyBorder="1" applyAlignment="1" applyProtection="1">
      <alignment horizontal="center"/>
    </xf>
    <xf numFmtId="0" fontId="19" fillId="0" borderId="11" xfId="1" quotePrefix="1" applyFont="1" applyFill="1" applyBorder="1" applyAlignment="1" applyProtection="1">
      <alignment horizontal="center" vertical="center" wrapText="1"/>
    </xf>
    <xf numFmtId="3" fontId="66" fillId="0" borderId="0" xfId="1720" applyNumberFormat="1" applyFont="1" applyFill="1" applyAlignment="1">
      <alignment horizontal="center"/>
    </xf>
  </cellXfs>
  <cellStyles count="4278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2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1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76"/>
      <c:rotY val="0"/>
      <c:depthPercent val="130"/>
      <c:rAngAx val="1"/>
    </c:view3D>
    <c:floor>
      <c:thickness val="0"/>
      <c:spPr>
        <a:gradFill rotWithShape="0">
          <a:gsLst>
            <a:gs pos="0">
              <a:srgbClr val="FFFFCC">
                <a:gamma/>
                <a:shade val="65882"/>
                <a:invGamma/>
              </a:srgbClr>
            </a:gs>
            <a:gs pos="50000">
              <a:srgbClr val="FFFFCC"/>
            </a:gs>
            <a:gs pos="100000">
              <a:srgbClr val="FFFFCC">
                <a:gamma/>
                <a:shade val="65882"/>
                <a:invGamma/>
              </a:srgbClr>
            </a:gs>
          </a:gsLst>
          <a:lin ang="0" scaled="1"/>
        </a:gra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258838467214364"/>
          <c:y val="0.1539373371169647"/>
          <c:w val="0.88951867606587554"/>
          <c:h val="0.634946035974646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'Gráf-11.1.3_A'!$A$4</c:f>
              <c:strCache>
                <c:ptCount val="1"/>
                <c:pt idx="0">
                  <c:v>Asunción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'Gráf-11.1.3_A'!$B$3:$G$3</c:f>
              <c:strCache>
                <c:ptCount val="6"/>
                <c:pt idx="0">
                  <c:v>Automóviles</c:v>
                </c:pt>
                <c:pt idx="1">
                  <c:v>Camionetas</c:v>
                </c:pt>
                <c:pt idx="2">
                  <c:v>Camiones y Acoplados</c:v>
                </c:pt>
                <c:pt idx="3">
                  <c:v>Ómnibus</c:v>
                </c:pt>
                <c:pt idx="4">
                  <c:v>Motos</c:v>
                </c:pt>
                <c:pt idx="5">
                  <c:v>Otros</c:v>
                </c:pt>
              </c:strCache>
            </c:strRef>
          </c:cat>
          <c:val>
            <c:numRef>
              <c:f>'Gráf-11.1.3_A'!$B$4:$G$4</c:f>
              <c:numCache>
                <c:formatCode>#,##0</c:formatCode>
                <c:ptCount val="6"/>
                <c:pt idx="0">
                  <c:v>169377</c:v>
                </c:pt>
                <c:pt idx="1">
                  <c:v>50621</c:v>
                </c:pt>
                <c:pt idx="2">
                  <c:v>15732</c:v>
                </c:pt>
                <c:pt idx="3">
                  <c:v>3569</c:v>
                </c:pt>
                <c:pt idx="4">
                  <c:v>66607</c:v>
                </c:pt>
                <c:pt idx="5">
                  <c:v>134821</c:v>
                </c:pt>
              </c:numCache>
            </c:numRef>
          </c:val>
        </c:ser>
        <c:ser>
          <c:idx val="1"/>
          <c:order val="1"/>
          <c:tx>
            <c:strRef>
              <c:f>'Gráf-11.1.3_A'!$A$5</c:f>
              <c:strCache>
                <c:ptCount val="1"/>
                <c:pt idx="0">
                  <c:v>Central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'Gráf-11.1.3_A'!$B$3:$G$3</c:f>
              <c:strCache>
                <c:ptCount val="6"/>
                <c:pt idx="0">
                  <c:v>Automóviles</c:v>
                </c:pt>
                <c:pt idx="1">
                  <c:v>Camionetas</c:v>
                </c:pt>
                <c:pt idx="2">
                  <c:v>Camiones y Acoplados</c:v>
                </c:pt>
                <c:pt idx="3">
                  <c:v>Ómnibus</c:v>
                </c:pt>
                <c:pt idx="4">
                  <c:v>Motos</c:v>
                </c:pt>
                <c:pt idx="5">
                  <c:v>Otros</c:v>
                </c:pt>
              </c:strCache>
            </c:strRef>
          </c:cat>
          <c:val>
            <c:numRef>
              <c:f>'Gráf-11.1.3_A'!$B$5:$G$5</c:f>
              <c:numCache>
                <c:formatCode>#,##0</c:formatCode>
                <c:ptCount val="6"/>
                <c:pt idx="0">
                  <c:v>239985</c:v>
                </c:pt>
                <c:pt idx="1">
                  <c:v>49328</c:v>
                </c:pt>
                <c:pt idx="2">
                  <c:v>24509</c:v>
                </c:pt>
                <c:pt idx="3">
                  <c:v>6707</c:v>
                </c:pt>
                <c:pt idx="4">
                  <c:v>220454</c:v>
                </c:pt>
                <c:pt idx="5">
                  <c:v>158793</c:v>
                </c:pt>
              </c:numCache>
            </c:numRef>
          </c:val>
        </c:ser>
        <c:ser>
          <c:idx val="2"/>
          <c:order val="2"/>
          <c:tx>
            <c:strRef>
              <c:f>'Gráf-11.1.3_A'!$A$6</c:f>
              <c:strCache>
                <c:ptCount val="1"/>
                <c:pt idx="0">
                  <c:v>Resto del País</c:v>
                </c:pt>
              </c:strCache>
            </c:strRef>
          </c:tx>
          <c:spPr>
            <a:solidFill>
              <a:srgbClr val="877128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'Gráf-11.1.3_A'!$B$3:$G$3</c:f>
              <c:strCache>
                <c:ptCount val="6"/>
                <c:pt idx="0">
                  <c:v>Automóviles</c:v>
                </c:pt>
                <c:pt idx="1">
                  <c:v>Camionetas</c:v>
                </c:pt>
                <c:pt idx="2">
                  <c:v>Camiones y Acoplados</c:v>
                </c:pt>
                <c:pt idx="3">
                  <c:v>Ómnibus</c:v>
                </c:pt>
                <c:pt idx="4">
                  <c:v>Motos</c:v>
                </c:pt>
                <c:pt idx="5">
                  <c:v>Otros</c:v>
                </c:pt>
              </c:strCache>
            </c:strRef>
          </c:cat>
          <c:val>
            <c:numRef>
              <c:f>'Gráf-11.1.3_A'!$B$6:$G$6</c:f>
              <c:numCache>
                <c:formatCode>#,##0</c:formatCode>
                <c:ptCount val="6"/>
                <c:pt idx="0">
                  <c:v>300900</c:v>
                </c:pt>
                <c:pt idx="1">
                  <c:v>79623</c:v>
                </c:pt>
                <c:pt idx="2">
                  <c:v>50259</c:v>
                </c:pt>
                <c:pt idx="3">
                  <c:v>9129</c:v>
                </c:pt>
                <c:pt idx="4">
                  <c:v>510566</c:v>
                </c:pt>
                <c:pt idx="5">
                  <c:v>322984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gapDepth val="100"/>
        <c:shape val="box"/>
        <c:axId val="27361280"/>
        <c:axId val="27363200"/>
        <c:axId val="0"/>
      </c:bar3DChart>
      <c:catAx>
        <c:axId val="2736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Clase de Vehículo</a:t>
                </a:r>
              </a:p>
            </c:rich>
          </c:tx>
          <c:layout>
            <c:manualLayout>
              <c:xMode val="edge"/>
              <c:yMode val="edge"/>
              <c:x val="0.46225231213453072"/>
              <c:y val="0.86554975101841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736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63200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Cantidad</a:t>
                </a:r>
              </a:p>
            </c:rich>
          </c:tx>
          <c:layout>
            <c:manualLayout>
              <c:xMode val="edge"/>
              <c:yMode val="edge"/>
              <c:x val="4.3275562214642134E-2"/>
              <c:y val="0.410289876740091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7361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1846283727932"/>
          <c:y val="0.91746940056981485"/>
          <c:w val="0.44245210727969397"/>
          <c:h val="3.45368916797488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377952755905512" l="1.9685039370078741" r="2.3622047244094477" t="1.377952755905512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306917</xdr:colOff>
      <xdr:row>2</xdr:row>
      <xdr:rowOff>211666</xdr:rowOff>
    </xdr:from>
    <xdr:to>
      <xdr:col>17</xdr:col>
      <xdr:colOff>412750</xdr:colOff>
      <xdr:row>38</xdr:row>
      <xdr:rowOff>127000</xdr:rowOff>
    </xdr:to>
    <xdr:grpSp>
      <xdr:nvGrpSpPr>
        <xdr:cNvPr id="2" name="1 Grupo"/>
        <xdr:cNvGrpSpPr/>
      </xdr:nvGrpSpPr>
      <xdr:grpSpPr>
        <a:xfrm>
          <a:off x="4286250" y="592666"/>
          <a:ext cx="8360833" cy="5842001"/>
          <a:chOff x="-3217139" y="2989394"/>
          <a:chExt cx="7058025" cy="6024155"/>
        </a:xfrm>
      </xdr:grpSpPr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-3217139" y="2993749"/>
          <a:ext cx="7058025" cy="6019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-1222606" y="2989394"/>
            <a:ext cx="3627578" cy="7202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Y" sz="1500" b="0" i="0" u="none" strike="noStrike" baseline="0" smtClean="0">
                <a:solidFill>
                  <a:schemeClr val="dk1"/>
                </a:solidFill>
                <a:latin typeface="+mn-lt"/>
                <a:ea typeface="Tahoma" pitchFamily="34" charset="0"/>
                <a:cs typeface="Arial" pitchFamily="34" charset="0"/>
              </a:rPr>
              <a:t>AUTOVEHÍCULOS REGISTRADOS.      </a:t>
            </a:r>
          </a:p>
          <a:p>
            <a:pPr algn="ctr"/>
            <a:r>
              <a:rPr lang="es-PY" sz="1500" b="0" i="0" u="none" strike="noStrike" baseline="0" smtClean="0">
                <a:solidFill>
                  <a:schemeClr val="dk1"/>
                </a:solidFill>
                <a:latin typeface="+mn-lt"/>
                <a:ea typeface="Tahoma" pitchFamily="34" charset="0"/>
                <a:cs typeface="Arial" pitchFamily="34" charset="0"/>
              </a:rPr>
              <a:t> AÑO 2019</a:t>
            </a:r>
            <a:endParaRPr lang="es-PY" sz="1500">
              <a:latin typeface="+mn-lt"/>
              <a:ea typeface="Tahoma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5</xdr:col>
      <xdr:colOff>694283</xdr:colOff>
      <xdr:row>36</xdr:row>
      <xdr:rowOff>28052</xdr:rowOff>
    </xdr:from>
    <xdr:to>
      <xdr:col>7</xdr:col>
      <xdr:colOff>134120</xdr:colOff>
      <xdr:row>37</xdr:row>
      <xdr:rowOff>95007</xdr:rowOff>
    </xdr:to>
    <xdr:sp macro="" textlink="">
      <xdr:nvSpPr>
        <xdr:cNvPr id="5" name="4 CuadroTexto"/>
        <xdr:cNvSpPr txBox="1"/>
      </xdr:nvSpPr>
      <xdr:spPr>
        <a:xfrm>
          <a:off x="4673616" y="6018219"/>
          <a:ext cx="1006171" cy="225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11.1.3.</a:t>
          </a:r>
          <a:endParaRPr lang="es-PY" sz="900" b="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zoomScale="90" zoomScaleNormal="90" workbookViewId="0"/>
  </sheetViews>
  <sheetFormatPr baseColWidth="10" defaultColWidth="11" defaultRowHeight="15"/>
  <cols>
    <col min="1" max="1" width="2.85546875" style="2" customWidth="1"/>
    <col min="2" max="2" width="33.5703125" style="1" customWidth="1"/>
    <col min="3" max="3" width="14.140625" style="1" customWidth="1"/>
    <col min="4" max="4" width="16.85546875" style="1" customWidth="1"/>
    <col min="5" max="5" width="15.85546875" style="1" customWidth="1"/>
    <col min="6" max="6" width="13" style="1" customWidth="1"/>
    <col min="7" max="7" width="11.5703125" style="1" customWidth="1"/>
    <col min="8" max="8" width="13.7109375" style="1" customWidth="1"/>
    <col min="9" max="9" width="15.7109375" style="1" bestFit="1" customWidth="1"/>
    <col min="10" max="10" width="12.28515625" style="1" customWidth="1"/>
    <col min="11" max="11" width="12.42578125" style="1" customWidth="1"/>
    <col min="12" max="16384" width="11" style="1"/>
  </cols>
  <sheetData>
    <row r="1" spans="1:11">
      <c r="A1" s="35"/>
    </row>
    <row r="2" spans="1:11">
      <c r="B2" s="34" t="s">
        <v>38</v>
      </c>
    </row>
    <row r="3" spans="1:11" ht="5.0999999999999996" customHeight="1">
      <c r="D3" s="33"/>
      <c r="E3" s="33"/>
      <c r="F3" s="33"/>
      <c r="G3" s="33"/>
      <c r="H3" s="33"/>
      <c r="I3" s="33"/>
      <c r="J3" s="33"/>
      <c r="K3" s="33"/>
    </row>
    <row r="4" spans="1:11" ht="12.75" customHeight="1">
      <c r="A4" s="32"/>
      <c r="B4" s="63" t="s">
        <v>37</v>
      </c>
      <c r="C4" s="66" t="s">
        <v>27</v>
      </c>
      <c r="D4" s="69" t="s">
        <v>36</v>
      </c>
      <c r="E4" s="69"/>
      <c r="F4" s="69"/>
      <c r="G4" s="69"/>
      <c r="H4" s="69"/>
      <c r="I4" s="69"/>
      <c r="J4" s="69"/>
      <c r="K4" s="69"/>
    </row>
    <row r="5" spans="1:11" ht="12.75" customHeight="1">
      <c r="B5" s="64"/>
      <c r="C5" s="67"/>
      <c r="D5" s="61" t="s">
        <v>35</v>
      </c>
      <c r="E5" s="61" t="s">
        <v>34</v>
      </c>
      <c r="F5" s="61" t="s">
        <v>33</v>
      </c>
      <c r="G5" s="70" t="s">
        <v>32</v>
      </c>
      <c r="H5" s="61" t="s">
        <v>31</v>
      </c>
      <c r="I5" s="61" t="s">
        <v>30</v>
      </c>
      <c r="J5" s="61" t="s">
        <v>29</v>
      </c>
      <c r="K5" s="61" t="s">
        <v>28</v>
      </c>
    </row>
    <row r="6" spans="1:11">
      <c r="B6" s="65"/>
      <c r="C6" s="68"/>
      <c r="D6" s="62"/>
      <c r="E6" s="62"/>
      <c r="F6" s="62"/>
      <c r="G6" s="62"/>
      <c r="H6" s="62"/>
      <c r="I6" s="61"/>
      <c r="J6" s="62"/>
      <c r="K6" s="62"/>
    </row>
    <row r="7" spans="1:11" ht="5.0999999999999996" customHeight="1">
      <c r="B7" s="21"/>
      <c r="C7" s="4"/>
    </row>
    <row r="8" spans="1:11">
      <c r="B8" s="31" t="s">
        <v>27</v>
      </c>
      <c r="C8" s="28">
        <v>2413964</v>
      </c>
      <c r="D8" s="29">
        <v>710262</v>
      </c>
      <c r="E8" s="29">
        <v>179572</v>
      </c>
      <c r="F8" s="30">
        <v>85038</v>
      </c>
      <c r="G8" s="30">
        <v>19405</v>
      </c>
      <c r="H8" s="29">
        <v>5462</v>
      </c>
      <c r="I8" s="29">
        <v>12392</v>
      </c>
      <c r="J8" s="28">
        <v>797627</v>
      </c>
      <c r="K8" s="28">
        <v>604206</v>
      </c>
    </row>
    <row r="9" spans="1:11" ht="5.0999999999999996" customHeight="1">
      <c r="B9" s="21"/>
      <c r="C9" s="17"/>
      <c r="D9" s="26"/>
      <c r="E9" s="18"/>
      <c r="F9" s="27"/>
      <c r="G9" s="27"/>
      <c r="H9" s="26"/>
      <c r="I9" s="26"/>
      <c r="J9" s="25"/>
      <c r="K9" s="25"/>
    </row>
    <row r="10" spans="1:11">
      <c r="B10" s="24" t="s">
        <v>26</v>
      </c>
      <c r="C10" s="17">
        <v>440727</v>
      </c>
      <c r="D10" s="20">
        <v>169377</v>
      </c>
      <c r="E10" s="18">
        <v>50621</v>
      </c>
      <c r="F10" s="19">
        <v>14723</v>
      </c>
      <c r="G10" s="19">
        <v>3569</v>
      </c>
      <c r="H10" s="18">
        <v>1009</v>
      </c>
      <c r="I10" s="18">
        <v>2108</v>
      </c>
      <c r="J10" s="17">
        <v>66607</v>
      </c>
      <c r="K10" s="17">
        <v>132713</v>
      </c>
    </row>
    <row r="11" spans="1:11">
      <c r="B11" s="24" t="s">
        <v>25</v>
      </c>
      <c r="C11" s="17">
        <v>39900</v>
      </c>
      <c r="D11" s="20">
        <v>6344</v>
      </c>
      <c r="E11" s="18">
        <v>2143</v>
      </c>
      <c r="F11" s="19">
        <v>1303</v>
      </c>
      <c r="G11" s="19">
        <v>141</v>
      </c>
      <c r="H11" s="18">
        <v>78</v>
      </c>
      <c r="I11" s="18">
        <v>213</v>
      </c>
      <c r="J11" s="17">
        <v>22171</v>
      </c>
      <c r="K11" s="17">
        <v>7507</v>
      </c>
    </row>
    <row r="12" spans="1:11">
      <c r="B12" s="23" t="s">
        <v>24</v>
      </c>
      <c r="C12" s="17">
        <v>58631</v>
      </c>
      <c r="D12" s="20">
        <v>12404</v>
      </c>
      <c r="E12" s="18">
        <v>3830</v>
      </c>
      <c r="F12" s="19">
        <v>2733</v>
      </c>
      <c r="G12" s="19">
        <v>221</v>
      </c>
      <c r="H12" s="18">
        <v>84</v>
      </c>
      <c r="I12" s="18">
        <v>582</v>
      </c>
      <c r="J12" s="17">
        <v>21847</v>
      </c>
      <c r="K12" s="17">
        <v>16930</v>
      </c>
    </row>
    <row r="13" spans="1:11">
      <c r="B13" s="23" t="s">
        <v>23</v>
      </c>
      <c r="C13" s="17">
        <v>61755</v>
      </c>
      <c r="D13" s="20">
        <v>15383</v>
      </c>
      <c r="E13" s="18">
        <v>4624</v>
      </c>
      <c r="F13" s="19">
        <v>3056</v>
      </c>
      <c r="G13" s="19">
        <v>653</v>
      </c>
      <c r="H13" s="18">
        <v>163</v>
      </c>
      <c r="I13" s="18">
        <v>136</v>
      </c>
      <c r="J13" s="17">
        <v>26695</v>
      </c>
      <c r="K13" s="17">
        <v>11045</v>
      </c>
    </row>
    <row r="14" spans="1:11">
      <c r="B14" s="24" t="s">
        <v>22</v>
      </c>
      <c r="C14" s="17">
        <v>58216</v>
      </c>
      <c r="D14" s="20">
        <v>14531</v>
      </c>
      <c r="E14" s="18">
        <v>3246</v>
      </c>
      <c r="F14" s="19">
        <v>2214</v>
      </c>
      <c r="G14" s="19">
        <v>381</v>
      </c>
      <c r="H14" s="18">
        <v>114</v>
      </c>
      <c r="I14" s="18">
        <v>353</v>
      </c>
      <c r="J14" s="17">
        <v>25021</v>
      </c>
      <c r="K14" s="17">
        <v>12356</v>
      </c>
    </row>
    <row r="15" spans="1:11">
      <c r="B15" s="24" t="s">
        <v>21</v>
      </c>
      <c r="C15" s="17">
        <v>130658</v>
      </c>
      <c r="D15" s="20">
        <v>30137</v>
      </c>
      <c r="E15" s="18">
        <v>7227</v>
      </c>
      <c r="F15" s="19">
        <v>6355</v>
      </c>
      <c r="G15" s="19">
        <v>563</v>
      </c>
      <c r="H15" s="18">
        <v>472</v>
      </c>
      <c r="I15" s="18">
        <v>765</v>
      </c>
      <c r="J15" s="17">
        <v>52094</v>
      </c>
      <c r="K15" s="17">
        <v>33045</v>
      </c>
    </row>
    <row r="16" spans="1:11">
      <c r="B16" s="24" t="s">
        <v>20</v>
      </c>
      <c r="C16" s="17">
        <v>26889</v>
      </c>
      <c r="D16" s="20">
        <v>4828</v>
      </c>
      <c r="E16" s="18">
        <v>1478</v>
      </c>
      <c r="F16" s="19">
        <v>974</v>
      </c>
      <c r="G16" s="19">
        <v>74</v>
      </c>
      <c r="H16" s="18">
        <v>33</v>
      </c>
      <c r="I16" s="18">
        <v>119</v>
      </c>
      <c r="J16" s="17">
        <v>13751</v>
      </c>
      <c r="K16" s="17">
        <v>5632</v>
      </c>
    </row>
    <row r="17" spans="1:11">
      <c r="B17" s="24" t="s">
        <v>19</v>
      </c>
      <c r="C17" s="17">
        <v>210115</v>
      </c>
      <c r="D17" s="20">
        <v>45520</v>
      </c>
      <c r="E17" s="18">
        <v>14199</v>
      </c>
      <c r="F17" s="19">
        <v>8109</v>
      </c>
      <c r="G17" s="19">
        <v>1157</v>
      </c>
      <c r="H17" s="18">
        <v>583</v>
      </c>
      <c r="I17" s="18">
        <v>2392</v>
      </c>
      <c r="J17" s="17">
        <v>91910</v>
      </c>
      <c r="K17" s="17">
        <v>46245</v>
      </c>
    </row>
    <row r="18" spans="1:11">
      <c r="B18" s="23" t="s">
        <v>18</v>
      </c>
      <c r="C18" s="17">
        <v>29971</v>
      </c>
      <c r="D18" s="20">
        <v>7963</v>
      </c>
      <c r="E18" s="18">
        <v>1859</v>
      </c>
      <c r="F18" s="19">
        <v>842</v>
      </c>
      <c r="G18" s="19">
        <v>143</v>
      </c>
      <c r="H18" s="18">
        <v>40</v>
      </c>
      <c r="I18" s="18">
        <v>64</v>
      </c>
      <c r="J18" s="17">
        <v>12651</v>
      </c>
      <c r="K18" s="17">
        <v>6409</v>
      </c>
    </row>
    <row r="19" spans="1:11">
      <c r="B19" s="24" t="s">
        <v>17</v>
      </c>
      <c r="C19" s="17">
        <v>48406</v>
      </c>
      <c r="D19" s="20">
        <v>11493</v>
      </c>
      <c r="E19" s="18">
        <v>3233</v>
      </c>
      <c r="F19" s="19">
        <v>1515</v>
      </c>
      <c r="G19" s="19">
        <v>358</v>
      </c>
      <c r="H19" s="18">
        <v>49</v>
      </c>
      <c r="I19" s="18">
        <v>55</v>
      </c>
      <c r="J19" s="17">
        <v>23310</v>
      </c>
      <c r="K19" s="17">
        <v>8393</v>
      </c>
    </row>
    <row r="20" spans="1:11">
      <c r="B20" s="24" t="s">
        <v>16</v>
      </c>
      <c r="C20" s="17">
        <v>403330</v>
      </c>
      <c r="D20" s="20">
        <v>116440</v>
      </c>
      <c r="E20" s="18">
        <v>23487</v>
      </c>
      <c r="F20" s="19">
        <v>13668</v>
      </c>
      <c r="G20" s="19">
        <v>4656</v>
      </c>
      <c r="H20" s="18">
        <v>1162</v>
      </c>
      <c r="I20" s="18">
        <v>2183</v>
      </c>
      <c r="J20" s="17">
        <v>131956</v>
      </c>
      <c r="K20" s="17">
        <v>109778</v>
      </c>
    </row>
    <row r="21" spans="1:11">
      <c r="B21" s="23" t="s">
        <v>15</v>
      </c>
      <c r="C21" s="17">
        <v>699776</v>
      </c>
      <c r="D21" s="20">
        <v>239985</v>
      </c>
      <c r="E21" s="18">
        <v>49328</v>
      </c>
      <c r="F21" s="19">
        <v>23411</v>
      </c>
      <c r="G21" s="19">
        <v>6707</v>
      </c>
      <c r="H21" s="18">
        <v>1098</v>
      </c>
      <c r="I21" s="18">
        <v>708</v>
      </c>
      <c r="J21" s="17">
        <v>220454</v>
      </c>
      <c r="K21" s="17">
        <v>158085</v>
      </c>
    </row>
    <row r="22" spans="1:11">
      <c r="B22" s="24" t="s">
        <v>14</v>
      </c>
      <c r="C22" s="17">
        <v>23675</v>
      </c>
      <c r="D22" s="20">
        <v>3717</v>
      </c>
      <c r="E22" s="18">
        <v>1923</v>
      </c>
      <c r="F22" s="19">
        <v>591</v>
      </c>
      <c r="G22" s="19">
        <v>167</v>
      </c>
      <c r="H22" s="18">
        <v>42</v>
      </c>
      <c r="I22" s="18">
        <v>40</v>
      </c>
      <c r="J22" s="17">
        <v>13163</v>
      </c>
      <c r="K22" s="17">
        <v>4032</v>
      </c>
    </row>
    <row r="23" spans="1:11">
      <c r="B23" s="23" t="s">
        <v>13</v>
      </c>
      <c r="C23" s="17">
        <v>59931</v>
      </c>
      <c r="D23" s="20">
        <v>10533</v>
      </c>
      <c r="E23" s="18">
        <v>2926</v>
      </c>
      <c r="F23" s="19">
        <v>1636</v>
      </c>
      <c r="G23" s="19">
        <v>172</v>
      </c>
      <c r="H23" s="18">
        <v>113</v>
      </c>
      <c r="I23" s="18">
        <v>587</v>
      </c>
      <c r="J23" s="17">
        <v>31471</v>
      </c>
      <c r="K23" s="17">
        <v>12493</v>
      </c>
    </row>
    <row r="24" spans="1:11">
      <c r="B24" s="24" t="s">
        <v>12</v>
      </c>
      <c r="C24" s="17">
        <v>49012</v>
      </c>
      <c r="D24" s="20">
        <v>10415</v>
      </c>
      <c r="E24" s="18">
        <v>2754</v>
      </c>
      <c r="F24" s="19">
        <v>2312</v>
      </c>
      <c r="G24" s="19">
        <v>111</v>
      </c>
      <c r="H24" s="18">
        <v>209</v>
      </c>
      <c r="I24" s="18">
        <v>885</v>
      </c>
      <c r="J24" s="17">
        <v>14488</v>
      </c>
      <c r="K24" s="17">
        <v>17838</v>
      </c>
    </row>
    <row r="25" spans="1:11">
      <c r="B25" s="24" t="s">
        <v>11</v>
      </c>
      <c r="C25" s="17">
        <v>22124</v>
      </c>
      <c r="D25" s="20">
        <v>4303</v>
      </c>
      <c r="E25" s="18">
        <v>1750</v>
      </c>
      <c r="F25" s="19">
        <v>669</v>
      </c>
      <c r="G25" s="19">
        <v>183</v>
      </c>
      <c r="H25" s="18">
        <v>77</v>
      </c>
      <c r="I25" s="18">
        <v>420</v>
      </c>
      <c r="J25" s="17">
        <v>9444</v>
      </c>
      <c r="K25" s="17">
        <v>5278</v>
      </c>
    </row>
    <row r="26" spans="1:11">
      <c r="B26" s="23" t="s">
        <v>10</v>
      </c>
      <c r="C26" s="17">
        <v>46878</v>
      </c>
      <c r="D26" s="20">
        <v>6255</v>
      </c>
      <c r="E26" s="18">
        <v>4434</v>
      </c>
      <c r="F26" s="19">
        <v>780</v>
      </c>
      <c r="G26" s="19">
        <v>123</v>
      </c>
      <c r="H26" s="18">
        <v>128</v>
      </c>
      <c r="I26" s="18">
        <v>671</v>
      </c>
      <c r="J26" s="17">
        <v>19402</v>
      </c>
      <c r="K26" s="17">
        <v>15085</v>
      </c>
    </row>
    <row r="27" spans="1:11">
      <c r="B27" s="21" t="s">
        <v>9</v>
      </c>
      <c r="C27" s="17">
        <v>1014</v>
      </c>
      <c r="D27" s="20">
        <v>54</v>
      </c>
      <c r="E27" s="18">
        <v>114</v>
      </c>
      <c r="F27" s="19">
        <v>36</v>
      </c>
      <c r="G27" s="22">
        <v>1</v>
      </c>
      <c r="H27" s="18">
        <v>2</v>
      </c>
      <c r="I27" s="18">
        <v>16</v>
      </c>
      <c r="J27" s="17">
        <v>360</v>
      </c>
      <c r="K27" s="17">
        <v>431</v>
      </c>
    </row>
    <row r="28" spans="1:11">
      <c r="B28" s="21" t="s">
        <v>8</v>
      </c>
      <c r="C28" s="17">
        <v>2956</v>
      </c>
      <c r="D28" s="20">
        <v>580</v>
      </c>
      <c r="E28" s="18">
        <v>396</v>
      </c>
      <c r="F28" s="19">
        <v>111</v>
      </c>
      <c r="G28" s="19">
        <v>25</v>
      </c>
      <c r="H28" s="18">
        <v>6</v>
      </c>
      <c r="I28" s="18">
        <v>95</v>
      </c>
      <c r="J28" s="17">
        <v>832</v>
      </c>
      <c r="K28" s="17">
        <v>911</v>
      </c>
    </row>
    <row r="29" spans="1:11" ht="5.0999999999999996" customHeight="1" thickBot="1">
      <c r="B29" s="16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5.0999999999999996" customHeight="1"/>
    <row r="31" spans="1:11" s="9" customFormat="1" ht="12">
      <c r="A31" s="12"/>
      <c r="B31" s="14" t="s">
        <v>7</v>
      </c>
      <c r="C31" s="10"/>
      <c r="D31" s="10"/>
      <c r="E31" s="10"/>
      <c r="F31" s="10"/>
      <c r="G31" s="10"/>
      <c r="H31" s="10"/>
      <c r="I31" s="10"/>
      <c r="J31" s="10"/>
      <c r="K31" s="10"/>
    </row>
    <row r="32" spans="1:11" s="9" customFormat="1" ht="12">
      <c r="A32" s="12"/>
      <c r="B32" s="11" t="s">
        <v>6</v>
      </c>
      <c r="C32" s="10"/>
    </row>
    <row r="33" spans="1:11" s="9" customFormat="1" ht="12">
      <c r="A33" s="12"/>
      <c r="B33" s="11" t="s">
        <v>5</v>
      </c>
      <c r="C33" s="10"/>
    </row>
    <row r="34" spans="1:11" s="9" customFormat="1" ht="12">
      <c r="A34" s="12"/>
      <c r="B34" s="11" t="s">
        <v>4</v>
      </c>
      <c r="C34" s="10"/>
    </row>
    <row r="35" spans="1:11" s="9" customFormat="1" ht="12">
      <c r="A35" s="12"/>
      <c r="B35" s="13" t="s">
        <v>3</v>
      </c>
      <c r="C35" s="10"/>
    </row>
    <row r="36" spans="1:11" s="9" customFormat="1" ht="12">
      <c r="A36" s="12"/>
      <c r="B36" s="11" t="s">
        <v>2</v>
      </c>
      <c r="C36" s="10"/>
    </row>
    <row r="37" spans="1:11" s="9" customFormat="1" ht="12">
      <c r="A37" s="12"/>
      <c r="B37" s="11" t="s">
        <v>1</v>
      </c>
      <c r="C37" s="10"/>
    </row>
    <row r="38" spans="1:11" s="9" customFormat="1" ht="4.5" customHeight="1">
      <c r="A38" s="12"/>
      <c r="B38" s="11"/>
      <c r="C38" s="10"/>
    </row>
    <row r="39" spans="1:11" s="9" customFormat="1" ht="12">
      <c r="A39" s="12"/>
      <c r="B39" s="11" t="s">
        <v>0</v>
      </c>
      <c r="C39" s="10"/>
    </row>
    <row r="40" spans="1:11" ht="12.75" customHeight="1"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3.5" customHeight="1">
      <c r="B41" s="8"/>
      <c r="C41" s="7"/>
      <c r="D41" s="7"/>
      <c r="E41" s="7"/>
      <c r="F41" s="7"/>
      <c r="G41" s="7"/>
      <c r="H41" s="7"/>
      <c r="I41" s="7"/>
      <c r="J41" s="7"/>
      <c r="K41" s="7"/>
    </row>
    <row r="42" spans="1:11">
      <c r="C42" s="4"/>
    </row>
    <row r="43" spans="1:11">
      <c r="B43" s="6"/>
      <c r="C43" s="4"/>
      <c r="D43" s="4"/>
      <c r="E43" s="4"/>
      <c r="F43" s="4"/>
      <c r="G43" s="4"/>
      <c r="H43" s="4"/>
      <c r="I43" s="4"/>
      <c r="J43" s="4"/>
      <c r="K43" s="3"/>
    </row>
    <row r="44" spans="1:11">
      <c r="B44" s="6"/>
      <c r="C44" s="4"/>
      <c r="D44" s="4"/>
      <c r="E44" s="4"/>
      <c r="F44" s="4"/>
      <c r="G44" s="4"/>
      <c r="H44" s="4"/>
      <c r="I44" s="4"/>
      <c r="J44" s="4"/>
      <c r="K44" s="3"/>
    </row>
    <row r="45" spans="1:11">
      <c r="B45" s="6"/>
      <c r="C45" s="4"/>
      <c r="D45" s="4"/>
      <c r="E45" s="4"/>
      <c r="F45" s="4"/>
      <c r="G45" s="4"/>
      <c r="H45" s="4"/>
      <c r="I45" s="4"/>
      <c r="J45" s="4"/>
      <c r="K45" s="3"/>
    </row>
    <row r="46" spans="1:11">
      <c r="B46" s="5"/>
      <c r="C46" s="4"/>
      <c r="D46" s="4"/>
      <c r="E46" s="4"/>
      <c r="F46" s="4"/>
      <c r="G46" s="4"/>
      <c r="H46" s="4"/>
      <c r="I46" s="4"/>
      <c r="J46" s="4"/>
      <c r="K46" s="3"/>
    </row>
  </sheetData>
  <mergeCells count="11">
    <mergeCell ref="J5:J6"/>
    <mergeCell ref="K5:K6"/>
    <mergeCell ref="B4:B6"/>
    <mergeCell ref="C4:C6"/>
    <mergeCell ref="D4:K4"/>
    <mergeCell ref="D5:D6"/>
    <mergeCell ref="E5:E6"/>
    <mergeCell ref="F5:F6"/>
    <mergeCell ref="G5:G6"/>
    <mergeCell ref="H5:H6"/>
    <mergeCell ref="I5:I6"/>
  </mergeCells>
  <pageMargins left="0.39370078740157483" right="0" top="0.39370078740157483" bottom="0" header="0" footer="0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90" zoomScaleNormal="90" workbookViewId="0"/>
  </sheetViews>
  <sheetFormatPr baseColWidth="10" defaultColWidth="9.28515625" defaultRowHeight="12.75"/>
  <cols>
    <col min="1" max="1" width="11.85546875" style="37" customWidth="1"/>
    <col min="2" max="2" width="12.5703125" style="36" customWidth="1"/>
    <col min="3" max="3" width="11.7109375" style="36" bestFit="1" customWidth="1"/>
    <col min="4" max="11" width="11.7109375" style="36" customWidth="1"/>
    <col min="12" max="12" width="6.5703125" style="36" customWidth="1"/>
    <col min="13" max="16384" width="9.28515625" style="36"/>
  </cols>
  <sheetData>
    <row r="1" spans="1:11" ht="15">
      <c r="A1" s="60"/>
    </row>
    <row r="2" spans="1:11" ht="15" customHeight="1">
      <c r="A2" s="71">
        <v>2019</v>
      </c>
      <c r="B2" s="71"/>
      <c r="C2" s="71"/>
      <c r="D2" s="71"/>
      <c r="E2" s="71"/>
      <c r="F2" s="71"/>
      <c r="G2" s="71"/>
      <c r="H2" s="71"/>
      <c r="I2" s="71"/>
      <c r="J2" s="59"/>
      <c r="K2" s="46"/>
    </row>
    <row r="3" spans="1:11" ht="25.5">
      <c r="A3" s="53"/>
      <c r="B3" s="57" t="s">
        <v>45</v>
      </c>
      <c r="C3" s="57" t="s">
        <v>44</v>
      </c>
      <c r="D3" s="57" t="s">
        <v>43</v>
      </c>
      <c r="E3" s="57" t="s">
        <v>42</v>
      </c>
      <c r="F3" s="58" t="s">
        <v>41</v>
      </c>
      <c r="G3" s="57" t="s">
        <v>40</v>
      </c>
      <c r="H3" s="56"/>
      <c r="I3" s="37"/>
      <c r="J3" s="50"/>
    </row>
    <row r="4" spans="1:11">
      <c r="A4" s="55" t="s">
        <v>26</v>
      </c>
      <c r="B4" s="54">
        <f>'11.1.3_A'!D10</f>
        <v>169377</v>
      </c>
      <c r="C4" s="54">
        <f>'11.1.3_A'!E10</f>
        <v>50621</v>
      </c>
      <c r="D4" s="49">
        <f>'11.1.3_A'!F10+'11.1.3_A'!H10</f>
        <v>15732</v>
      </c>
      <c r="E4" s="54">
        <f>'11.1.3_A'!G10</f>
        <v>3569</v>
      </c>
      <c r="F4" s="54">
        <f>'11.1.3_A'!J10</f>
        <v>66607</v>
      </c>
      <c r="G4" s="54">
        <f>'11.1.3_A'!K10+'11.1.3_A'!I10</f>
        <v>134821</v>
      </c>
      <c r="H4" s="52">
        <f>SUM(B4:G4)</f>
        <v>440727</v>
      </c>
      <c r="I4" s="37"/>
      <c r="J4" s="50"/>
    </row>
    <row r="5" spans="1:11">
      <c r="A5" s="53" t="s">
        <v>15</v>
      </c>
      <c r="B5" s="54">
        <f>'11.1.3_A'!D21</f>
        <v>239985</v>
      </c>
      <c r="C5" s="54">
        <f>'11.1.3_A'!E21</f>
        <v>49328</v>
      </c>
      <c r="D5" s="49">
        <f>'11.1.3_A'!F21+'11.1.3_A'!H21</f>
        <v>24509</v>
      </c>
      <c r="E5" s="54">
        <f>'11.1.3_A'!G21</f>
        <v>6707</v>
      </c>
      <c r="F5" s="54">
        <f>'11.1.3_A'!J21</f>
        <v>220454</v>
      </c>
      <c r="G5" s="54">
        <f>'11.1.3_A'!I21+'11.1.3_A'!K21</f>
        <v>158793</v>
      </c>
      <c r="H5" s="52">
        <f>SUM(B5:G5)</f>
        <v>699776</v>
      </c>
      <c r="I5" s="37"/>
      <c r="J5" s="50"/>
    </row>
    <row r="6" spans="1:11">
      <c r="A6" s="53" t="s">
        <v>39</v>
      </c>
      <c r="B6" s="49">
        <f>SUM('11.1.3_A'!D11:D20)+SUM('11.1.3_A'!D22:D28)</f>
        <v>300900</v>
      </c>
      <c r="C6" s="49">
        <f>SUM('11.1.3_A'!E11:E20)+SUM('11.1.3_A'!E22:E28)</f>
        <v>79623</v>
      </c>
      <c r="D6" s="49">
        <f>SUM('11.1.3_A'!F11:F20)+SUM('11.1.3_A'!F22:F28)+SUM('11.1.3_A'!H11:H20)+SUM('11.1.3_A'!H22:H28)</f>
        <v>50259</v>
      </c>
      <c r="E6" s="49">
        <f>SUM('11.1.3_A'!G11:G20)+SUM('11.1.3_A'!G22:G28)</f>
        <v>9129</v>
      </c>
      <c r="F6" s="48">
        <f>SUM('11.1.3_A'!J11:J20)+SUM('11.1.3_A'!J22:J28)</f>
        <v>510566</v>
      </c>
      <c r="G6" s="49">
        <f>SUM('11.1.3_A'!I11:I20)+SUM('11.1.3_A'!I22:I28)+SUM('11.1.3_A'!K11:K20)+SUM('11.1.3_A'!K22:K28)</f>
        <v>322984</v>
      </c>
      <c r="H6" s="52">
        <f>SUM(B6:G6)</f>
        <v>1273461</v>
      </c>
      <c r="I6" s="52"/>
      <c r="J6" s="50"/>
    </row>
    <row r="7" spans="1:11">
      <c r="A7" s="41"/>
      <c r="B7" s="51">
        <f t="shared" ref="B7:G7" si="0">B4+B5+B6</f>
        <v>710262</v>
      </c>
      <c r="C7" s="51">
        <f t="shared" si="0"/>
        <v>179572</v>
      </c>
      <c r="D7" s="51">
        <f t="shared" si="0"/>
        <v>90500</v>
      </c>
      <c r="E7" s="51">
        <f t="shared" si="0"/>
        <v>19405</v>
      </c>
      <c r="F7" s="51">
        <f t="shared" si="0"/>
        <v>797627</v>
      </c>
      <c r="G7" s="51">
        <f t="shared" si="0"/>
        <v>616598</v>
      </c>
      <c r="H7" s="51">
        <f>SUM(H4:H6)</f>
        <v>2413964</v>
      </c>
      <c r="I7" s="37"/>
      <c r="J7" s="50"/>
    </row>
    <row r="8" spans="1:11">
      <c r="B8" s="37"/>
      <c r="C8" s="37"/>
      <c r="D8" s="49"/>
      <c r="E8" s="49"/>
      <c r="F8" s="49"/>
      <c r="G8" s="48"/>
      <c r="H8" s="48"/>
      <c r="I8" s="48"/>
      <c r="J8" s="47"/>
      <c r="K8" s="46"/>
    </row>
    <row r="9" spans="1:11" ht="15.75">
      <c r="A9" s="45"/>
      <c r="B9" s="44"/>
      <c r="C9" s="43"/>
      <c r="D9" s="43"/>
      <c r="E9" s="42"/>
      <c r="F9" s="41"/>
      <c r="G9" s="37"/>
      <c r="H9" s="37"/>
      <c r="I9" s="37"/>
    </row>
    <row r="11" spans="1:11">
      <c r="A11" s="40"/>
    </row>
    <row r="12" spans="1:11">
      <c r="A12" s="40"/>
      <c r="B12" s="39"/>
      <c r="C12" s="39"/>
    </row>
    <row r="14" spans="1:11">
      <c r="B14" s="38"/>
    </row>
  </sheetData>
  <mergeCells count="1">
    <mergeCell ref="A2:I2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11.1.3_A</vt:lpstr>
      <vt:lpstr>Gráf-11.1.3_A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2021-03-02T11:45:49Z</dcterms:created>
  <dcterms:modified xsi:type="dcterms:W3CDTF">2021-03-02T12:24:26Z</dcterms:modified>
</cp:coreProperties>
</file>