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755" windowHeight="9780"/>
  </bookViews>
  <sheets>
    <sheet name="4.3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97" i="1" l="1"/>
  <c r="C96" i="1"/>
  <c r="O95" i="1"/>
  <c r="N95" i="1"/>
  <c r="M95" i="1"/>
  <c r="L95" i="1"/>
  <c r="K95" i="1"/>
  <c r="J95" i="1"/>
  <c r="I95" i="1"/>
  <c r="H95" i="1"/>
  <c r="G95" i="1"/>
  <c r="F95" i="1"/>
  <c r="E95" i="1"/>
  <c r="C95" i="1" s="1"/>
  <c r="D95" i="1"/>
  <c r="C93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89" i="1"/>
  <c r="C88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4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 s="1"/>
  <c r="C80" i="1"/>
  <c r="C79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5" i="1"/>
  <c r="O74" i="1"/>
  <c r="N74" i="1"/>
  <c r="M74" i="1"/>
  <c r="L74" i="1"/>
  <c r="K74" i="1"/>
  <c r="J74" i="1"/>
  <c r="I74" i="1"/>
  <c r="H74" i="1"/>
  <c r="G74" i="1"/>
  <c r="F74" i="1"/>
  <c r="E74" i="1"/>
  <c r="D74" i="1"/>
  <c r="C72" i="1"/>
  <c r="C71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7" i="1"/>
  <c r="C66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2" i="1"/>
  <c r="C61" i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7" i="1"/>
  <c r="C56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 s="1"/>
  <c r="C46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C39" i="1" s="1"/>
  <c r="D39" i="1"/>
  <c r="C37" i="1"/>
  <c r="C36" i="1"/>
  <c r="C35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6" i="1"/>
  <c r="C25" i="1"/>
  <c r="C24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 s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O13" i="1" s="1"/>
  <c r="N14" i="1"/>
  <c r="N13" i="1" s="1"/>
  <c r="M14" i="1"/>
  <c r="M13" i="1" s="1"/>
  <c r="L14" i="1"/>
  <c r="K14" i="1"/>
  <c r="K13" i="1" s="1"/>
  <c r="J14" i="1"/>
  <c r="J13" i="1" s="1"/>
  <c r="I14" i="1"/>
  <c r="I13" i="1" s="1"/>
  <c r="H14" i="1"/>
  <c r="G14" i="1"/>
  <c r="G13" i="1" s="1"/>
  <c r="F14" i="1"/>
  <c r="F13" i="1" s="1"/>
  <c r="E14" i="1"/>
  <c r="E13" i="1" s="1"/>
  <c r="D14" i="1"/>
  <c r="D13" i="1" s="1"/>
  <c r="L13" i="1"/>
  <c r="H13" i="1"/>
  <c r="C11" i="1"/>
  <c r="O9" i="1"/>
  <c r="N9" i="1"/>
  <c r="M9" i="1"/>
  <c r="L9" i="1"/>
  <c r="L7" i="1" s="1"/>
  <c r="K9" i="1"/>
  <c r="J9" i="1"/>
  <c r="I9" i="1"/>
  <c r="H9" i="1"/>
  <c r="H7" i="1" s="1"/>
  <c r="G9" i="1"/>
  <c r="F9" i="1"/>
  <c r="E9" i="1"/>
  <c r="D9" i="1"/>
  <c r="G7" i="1" l="1"/>
  <c r="K7" i="1"/>
  <c r="O7" i="1"/>
  <c r="C74" i="1"/>
  <c r="F7" i="1"/>
  <c r="J7" i="1"/>
  <c r="N7" i="1"/>
  <c r="C86" i="1"/>
  <c r="E7" i="1"/>
  <c r="I7" i="1"/>
  <c r="M7" i="1"/>
  <c r="C64" i="1"/>
  <c r="C9" i="1"/>
  <c r="C16" i="1"/>
  <c r="C33" i="1"/>
  <c r="C44" i="1"/>
  <c r="C69" i="1"/>
  <c r="C91" i="1"/>
  <c r="C59" i="1"/>
  <c r="C15" i="1"/>
  <c r="C18" i="1"/>
  <c r="C54" i="1"/>
  <c r="C77" i="1"/>
  <c r="C13" i="1"/>
  <c r="C14" i="1"/>
  <c r="D7" i="1"/>
  <c r="C7" i="1" s="1"/>
</calcChain>
</file>

<file path=xl/sharedStrings.xml><?xml version="1.0" encoding="utf-8"?>
<sst xmlns="http://schemas.openxmlformats.org/spreadsheetml/2006/main" count="89" uniqueCount="44">
  <si>
    <t>UTI</t>
  </si>
  <si>
    <t>AÑO, DEPARTAMENTO Y TIPO DE ESTABLECIMIENTO</t>
  </si>
  <si>
    <t>TOTAL INTERIOR</t>
  </si>
  <si>
    <r>
      <t>CONVENIOS</t>
    </r>
    <r>
      <rPr>
        <vertAlign val="superscript"/>
        <sz val="10"/>
        <rFont val="Times New Roman"/>
        <family val="1"/>
      </rPr>
      <t>1/</t>
    </r>
  </si>
  <si>
    <t>TERCERIZADOS</t>
  </si>
  <si>
    <t>SUB-TOTAL INTERIOR</t>
  </si>
  <si>
    <t>Hospital Regional</t>
  </si>
  <si>
    <t>Unidad Sanitaria</t>
  </si>
  <si>
    <t>Puesto Sanitario</t>
  </si>
  <si>
    <t>CONCEPCION</t>
  </si>
  <si>
    <t>SAN PEDRO</t>
  </si>
  <si>
    <t xml:space="preserve">Convenio 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</si>
  <si>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</si>
  <si>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</si>
  <si>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</si>
  <si>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</si>
  <si>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</si>
  <si>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</si>
  <si>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</si>
  <si>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</si>
  <si>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</si>
  <si>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</si>
  <si>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</si>
  <si>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</si>
  <si>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</si>
  <si>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</si>
  <si>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</si>
  <si>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Convenio</t>
  </si>
  <si>
    <t>1/ Incluye Centros Especializados, Clínicas periféricas, Sanatorios y Hospital Buongermini.</t>
  </si>
  <si>
    <t>1/ Convenios firmados con el Ministerio de Salud Pública y Bienestar Social.</t>
  </si>
  <si>
    <t>FUENTE: Anuario Estadístico Institucional 2017 del Instituto de Previsión Social.</t>
  </si>
  <si>
    <t>TOTAL PRESTACIONES</t>
  </si>
  <si>
    <t>CONSULTAS MÉDICAS Y ODONTOLÓGICAS</t>
  </si>
  <si>
    <t>HOSPITALIZACIONES EN GENERAL</t>
  </si>
  <si>
    <t>PARTOS Y CESÁREAS</t>
  </si>
  <si>
    <t>ATENCIÓN DE URGENCIAS</t>
  </si>
  <si>
    <t>INTERVENCIONES QUIRÚRGICAS</t>
  </si>
  <si>
    <t>DIÁLISIS REALIZADAS</t>
  </si>
  <si>
    <t>ESTUDIOS LABORATORIALES</t>
  </si>
  <si>
    <t>ESTUDIOS DE ALTA COMPLEJIDAD</t>
  </si>
  <si>
    <t>ESTUDIO RADIOLÓGICOS</t>
  </si>
  <si>
    <t>PRESTACIONES ENFERMERÍA</t>
  </si>
  <si>
    <t>OTROS ESTUDIOS Y PROCEDIMIENTOS</t>
  </si>
  <si>
    <t>CUADRO 4.3.7. I.P.S.: RESUMEN DE SERVICIOS PRESTADOS EN LA RED ASISTENCIAL EN EL INTERIOR DEL PAÍS, SEGÚN DEPARTAMENTO Y TIPO DE ESTABLECIMIENTO.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</si>
</sst>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\ _€_-;_-@_-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164" fontId="1" fillId="0" borderId="0" applyFont="0" applyFill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7" fillId="12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7" fillId="16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20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8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32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6" fillId="2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166" fontId="11" fillId="6" borderId="4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6" fillId="47" borderId="13" applyNumberFormat="0" applyAlignment="0" applyProtection="0"/>
    <xf numFmtId="166" fontId="26" fillId="47" borderId="13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166" fontId="13" fillId="7" borderId="7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7" fillId="48" borderId="14" applyNumberFormat="0" applyAlignment="0" applyProtection="0"/>
    <xf numFmtId="166" fontId="27" fillId="48" borderId="14" applyNumberFormat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166" fontId="12" fillId="0" borderId="6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0" fontId="28" fillId="0" borderId="15" applyNumberFormat="0" applyFill="0" applyAlignment="0" applyProtection="0"/>
    <xf numFmtId="166" fontId="28" fillId="0" borderId="15" applyNumberFormat="0" applyFill="0" applyAlignment="0" applyProtection="0"/>
    <xf numFmtId="167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17" fillId="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13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7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1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166" fontId="9" fillId="5" borderId="4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24" fillId="38" borderId="13" applyNumberFormat="0" applyAlignment="0" applyProtection="0"/>
    <xf numFmtId="166" fontId="24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0" fillId="53" borderId="0" applyNumberFormat="0" applyFont="0" applyBorder="0" applyProtection="0"/>
    <xf numFmtId="174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6" fontId="7" fillId="3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6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0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8" fillId="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0" fillId="55" borderId="16" applyNumberFormat="0" applyFont="0" applyAlignment="0" applyProtection="0"/>
    <xf numFmtId="166" fontId="20" fillId="55" borderId="16" applyNumberFormat="0" applyFont="0" applyAlignment="0" applyProtection="0"/>
    <xf numFmtId="166" fontId="20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22" fillId="55" borderId="16" applyNumberFormat="0" applyFont="0" applyAlignment="0" applyProtection="0"/>
    <xf numFmtId="166" fontId="22" fillId="55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166" fontId="10" fillId="6" borderId="5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48" fillId="47" borderId="17" applyNumberFormat="0" applyAlignment="0" applyProtection="0"/>
    <xf numFmtId="166" fontId="48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166" fontId="3" fillId="0" borderId="1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166" fontId="4" fillId="0" borderId="2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166" fontId="5" fillId="0" borderId="3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16" fillId="0" borderId="9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</cellStyleXfs>
  <cellXfs count="16">
    <xf numFmtId="0" fontId="0" fillId="0" borderId="0" xfId="0"/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indent="7"/>
    </xf>
    <xf numFmtId="0" fontId="18" fillId="0" borderId="12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0" fontId="18" fillId="0" borderId="12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 applyProtection="1">
      <alignment horizontal="left"/>
    </xf>
    <xf numFmtId="0" fontId="19" fillId="56" borderId="0" xfId="0" applyFont="1" applyFill="1" applyBorder="1" applyAlignment="1">
      <alignment horizontal="left" indent="3"/>
    </xf>
    <xf numFmtId="165" fontId="19" fillId="56" borderId="0" xfId="0" applyNumberFormat="1" applyFont="1" applyFill="1" applyAlignment="1">
      <alignment horizontal="right" inden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1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showGridLines="0" tabSelected="1" zoomScale="70" zoomScaleNormal="70" workbookViewId="0"/>
  </sheetViews>
  <sheetFormatPr baseColWidth="10" defaultColWidth="11.5703125" defaultRowHeight="12.75"/>
  <cols>
    <col min="1" max="1" width="3.140625" style="1" customWidth="1"/>
    <col min="2" max="2" width="40.85546875" style="1" customWidth="1"/>
    <col min="3" max="3" width="16.42578125" style="2" customWidth="1"/>
    <col min="4" max="4" width="17.85546875" style="1" customWidth="1"/>
    <col min="5" max="5" width="21" style="1" customWidth="1"/>
    <col min="6" max="6" width="11.7109375" style="1" customWidth="1"/>
    <col min="7" max="7" width="12.85546875" style="1" customWidth="1"/>
    <col min="8" max="8" width="17.7109375" style="1" customWidth="1"/>
    <col min="9" max="9" width="11.42578125" style="1" customWidth="1"/>
    <col min="10" max="10" width="13.5703125" style="1" customWidth="1"/>
    <col min="11" max="11" width="18.5703125" style="1" customWidth="1"/>
    <col min="12" max="12" width="15" style="1" customWidth="1"/>
    <col min="13" max="13" width="15.7109375" style="1" customWidth="1"/>
    <col min="14" max="14" width="17.140625" style="1" customWidth="1"/>
    <col min="15" max="15" width="18.5703125" style="1" customWidth="1"/>
    <col min="16" max="16" width="9.42578125" style="1" customWidth="1"/>
    <col min="17" max="16384" width="11.5703125" style="1"/>
  </cols>
  <sheetData>
    <row r="2" spans="2:16">
      <c r="B2" s="1" t="s">
        <v>43</v>
      </c>
    </row>
    <row r="3" spans="2:16" ht="5.0999999999999996" customHeight="1"/>
    <row r="4" spans="2:16" ht="12.75" customHeight="1">
      <c r="B4" s="13" t="s">
        <v>1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0</v>
      </c>
      <c r="J4" s="13" t="s">
        <v>37</v>
      </c>
      <c r="K4" s="13" t="s">
        <v>38</v>
      </c>
      <c r="L4" s="13" t="s">
        <v>39</v>
      </c>
      <c r="M4" s="13" t="s">
        <v>40</v>
      </c>
      <c r="N4" s="13" t="s">
        <v>41</v>
      </c>
      <c r="O4" s="13" t="s">
        <v>42</v>
      </c>
      <c r="P4" s="15"/>
    </row>
    <row r="5" spans="2:16" ht="26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ht="4.5" customHeight="1">
      <c r="B6" s="5"/>
    </row>
    <row r="7" spans="2:16">
      <c r="B7" s="11" t="s">
        <v>2</v>
      </c>
      <c r="C7" s="12">
        <f>SUM(D7:O7)</f>
        <v>10395441</v>
      </c>
      <c r="D7" s="12">
        <f>D9+D11+D13</f>
        <v>2552810</v>
      </c>
      <c r="E7" s="12">
        <f t="shared" ref="E7:O7" si="0">E9+E11+E13</f>
        <v>45572</v>
      </c>
      <c r="F7" s="12">
        <f t="shared" si="0"/>
        <v>3936</v>
      </c>
      <c r="G7" s="12">
        <f t="shared" si="0"/>
        <v>807837</v>
      </c>
      <c r="H7" s="12">
        <f t="shared" si="0"/>
        <v>10896</v>
      </c>
      <c r="I7" s="12">
        <f t="shared" si="0"/>
        <v>335</v>
      </c>
      <c r="J7" s="12">
        <f t="shared" si="0"/>
        <v>7202</v>
      </c>
      <c r="K7" s="12">
        <f t="shared" si="0"/>
        <v>3515057</v>
      </c>
      <c r="L7" s="12">
        <f t="shared" si="0"/>
        <v>15516</v>
      </c>
      <c r="M7" s="12">
        <f t="shared" si="0"/>
        <v>167239</v>
      </c>
      <c r="N7" s="12">
        <f t="shared" si="0"/>
        <v>3025160</v>
      </c>
      <c r="O7" s="12">
        <f t="shared" si="0"/>
        <v>243881</v>
      </c>
    </row>
    <row r="8" spans="2:16" ht="4.5" customHeight="1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6" ht="15.75">
      <c r="B9" s="5" t="s">
        <v>3</v>
      </c>
      <c r="C9" s="7">
        <f>SUM(D9:O9)</f>
        <v>466896</v>
      </c>
      <c r="D9" s="7">
        <f>D26+D31+D37+D52+D57+D62+D89+D93+D97</f>
        <v>172540</v>
      </c>
      <c r="E9" s="7">
        <f t="shared" ref="E9:O9" si="1">E26+E31+E37+E52+E57+E62+E89+E93+E97</f>
        <v>454</v>
      </c>
      <c r="F9" s="7">
        <f t="shared" si="1"/>
        <v>71</v>
      </c>
      <c r="G9" s="7">
        <f t="shared" si="1"/>
        <v>17858</v>
      </c>
      <c r="H9" s="7">
        <f t="shared" si="1"/>
        <v>222</v>
      </c>
      <c r="I9" s="7">
        <f t="shared" si="1"/>
        <v>0</v>
      </c>
      <c r="J9" s="7">
        <f t="shared" si="1"/>
        <v>0</v>
      </c>
      <c r="K9" s="7">
        <f t="shared" si="1"/>
        <v>91655</v>
      </c>
      <c r="L9" s="7">
        <f t="shared" si="1"/>
        <v>9</v>
      </c>
      <c r="M9" s="7">
        <f t="shared" si="1"/>
        <v>2080</v>
      </c>
      <c r="N9" s="7">
        <f t="shared" si="1"/>
        <v>178849</v>
      </c>
      <c r="O9" s="7">
        <f t="shared" si="1"/>
        <v>3158</v>
      </c>
    </row>
    <row r="10" spans="2:16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6">
      <c r="B11" s="5" t="s">
        <v>4</v>
      </c>
      <c r="C11" s="7">
        <f>SUM(D11:O11)</f>
        <v>27022</v>
      </c>
      <c r="D11" s="7">
        <v>4406</v>
      </c>
      <c r="E11" s="7">
        <v>478</v>
      </c>
      <c r="F11" s="7">
        <v>10</v>
      </c>
      <c r="G11" s="7">
        <v>2421</v>
      </c>
      <c r="H11" s="7">
        <v>5</v>
      </c>
      <c r="I11" s="7">
        <v>0</v>
      </c>
      <c r="J11" s="7">
        <v>0</v>
      </c>
      <c r="K11" s="7">
        <v>18056</v>
      </c>
      <c r="L11" s="7">
        <v>0</v>
      </c>
      <c r="M11" s="7">
        <v>630</v>
      </c>
      <c r="N11" s="7">
        <v>153</v>
      </c>
      <c r="O11" s="7">
        <v>863</v>
      </c>
    </row>
    <row r="12" spans="2:16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6">
      <c r="B13" s="5" t="s">
        <v>5</v>
      </c>
      <c r="C13" s="7">
        <f>SUM(D13:O13)</f>
        <v>9901523</v>
      </c>
      <c r="D13" s="7">
        <f>SUM(D14:D16)</f>
        <v>2375864</v>
      </c>
      <c r="E13" s="7">
        <f t="shared" ref="E13:O13" si="2">SUM(E14:E16)</f>
        <v>44640</v>
      </c>
      <c r="F13" s="7">
        <f t="shared" si="2"/>
        <v>3855</v>
      </c>
      <c r="G13" s="7">
        <f t="shared" si="2"/>
        <v>787558</v>
      </c>
      <c r="H13" s="7">
        <f t="shared" si="2"/>
        <v>10669</v>
      </c>
      <c r="I13" s="7">
        <f t="shared" si="2"/>
        <v>335</v>
      </c>
      <c r="J13" s="7">
        <f t="shared" si="2"/>
        <v>7202</v>
      </c>
      <c r="K13" s="7">
        <f t="shared" si="2"/>
        <v>3405346</v>
      </c>
      <c r="L13" s="7">
        <f t="shared" si="2"/>
        <v>15507</v>
      </c>
      <c r="M13" s="7">
        <f t="shared" si="2"/>
        <v>164529</v>
      </c>
      <c r="N13" s="7">
        <f t="shared" si="2"/>
        <v>2846158</v>
      </c>
      <c r="O13" s="7">
        <f t="shared" si="2"/>
        <v>239860</v>
      </c>
    </row>
    <row r="14" spans="2:16">
      <c r="B14" s="5" t="s">
        <v>6</v>
      </c>
      <c r="C14" s="7">
        <f>SUM(D14:O14)</f>
        <v>6414425</v>
      </c>
      <c r="D14" s="7">
        <f>D19+D23+D34+D40+D49+D55+D65+D70+D75+D78+D87+D92</f>
        <v>1319755</v>
      </c>
      <c r="E14" s="7">
        <f t="shared" ref="E14:O14" si="3">E19+E23+E34+E40+E49+E55+E65+E70+E75+E78+E87+E92</f>
        <v>33342</v>
      </c>
      <c r="F14" s="7">
        <f t="shared" si="3"/>
        <v>3090</v>
      </c>
      <c r="G14" s="7">
        <f t="shared" si="3"/>
        <v>525407</v>
      </c>
      <c r="H14" s="7">
        <f t="shared" si="3"/>
        <v>6982</v>
      </c>
      <c r="I14" s="7">
        <f t="shared" si="3"/>
        <v>335</v>
      </c>
      <c r="J14" s="7">
        <f t="shared" si="3"/>
        <v>7202</v>
      </c>
      <c r="K14" s="7">
        <f t="shared" si="3"/>
        <v>2514511</v>
      </c>
      <c r="L14" s="7">
        <f t="shared" si="3"/>
        <v>14402</v>
      </c>
      <c r="M14" s="7">
        <f t="shared" si="3"/>
        <v>107018</v>
      </c>
      <c r="N14" s="7">
        <f t="shared" si="3"/>
        <v>1698396</v>
      </c>
      <c r="O14" s="7">
        <f t="shared" si="3"/>
        <v>183985</v>
      </c>
    </row>
    <row r="15" spans="2:16">
      <c r="B15" s="5" t="s">
        <v>7</v>
      </c>
      <c r="C15" s="7">
        <f>SUM(D15:O15)</f>
        <v>2827427</v>
      </c>
      <c r="D15" s="7">
        <f>D20+D24+D29+D35+D41+D45+D50+D56+D60+D66+D71+D79+D83+D96</f>
        <v>729840</v>
      </c>
      <c r="E15" s="7">
        <f t="shared" ref="E15:O15" si="4">E20+E24+E29+E35+E41+E45+E50+E56+E60+E66+E71+E79+E83+E96</f>
        <v>11158</v>
      </c>
      <c r="F15" s="7">
        <f t="shared" si="4"/>
        <v>753</v>
      </c>
      <c r="G15" s="7">
        <f t="shared" si="4"/>
        <v>241795</v>
      </c>
      <c r="H15" s="7">
        <f t="shared" si="4"/>
        <v>3194</v>
      </c>
      <c r="I15" s="7">
        <f t="shared" si="4"/>
        <v>0</v>
      </c>
      <c r="J15" s="7">
        <f t="shared" si="4"/>
        <v>0</v>
      </c>
      <c r="K15" s="7">
        <f t="shared" si="4"/>
        <v>883142</v>
      </c>
      <c r="L15" s="7">
        <f t="shared" si="4"/>
        <v>1105</v>
      </c>
      <c r="M15" s="7">
        <f t="shared" si="4"/>
        <v>57368</v>
      </c>
      <c r="N15" s="7">
        <f t="shared" si="4"/>
        <v>849181</v>
      </c>
      <c r="O15" s="7">
        <f t="shared" si="4"/>
        <v>49891</v>
      </c>
    </row>
    <row r="16" spans="2:16">
      <c r="B16" s="5" t="s">
        <v>8</v>
      </c>
      <c r="C16" s="7">
        <f>SUM(D16:O16)</f>
        <v>659671</v>
      </c>
      <c r="D16" s="7">
        <f>D25+D30+D36+D42+D46+D51+D61+D67+D72+D80+D84+D88</f>
        <v>326269</v>
      </c>
      <c r="E16" s="7">
        <f t="shared" ref="E16:O16" si="5">E25+E30+E36+E42+E46+E51+E61+E67+E72+E80+E84+E88</f>
        <v>140</v>
      </c>
      <c r="F16" s="7">
        <f t="shared" si="5"/>
        <v>12</v>
      </c>
      <c r="G16" s="7">
        <f t="shared" si="5"/>
        <v>20356</v>
      </c>
      <c r="H16" s="7">
        <f t="shared" si="5"/>
        <v>493</v>
      </c>
      <c r="I16" s="7">
        <f t="shared" si="5"/>
        <v>0</v>
      </c>
      <c r="J16" s="7">
        <f t="shared" si="5"/>
        <v>0</v>
      </c>
      <c r="K16" s="7">
        <f t="shared" si="5"/>
        <v>7693</v>
      </c>
      <c r="L16" s="7">
        <f t="shared" si="5"/>
        <v>0</v>
      </c>
      <c r="M16" s="7">
        <f t="shared" si="5"/>
        <v>143</v>
      </c>
      <c r="N16" s="7">
        <f t="shared" si="5"/>
        <v>298581</v>
      </c>
      <c r="O16" s="7">
        <f t="shared" si="5"/>
        <v>5984</v>
      </c>
    </row>
    <row r="17" spans="2:1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>
      <c r="B18" s="5" t="s">
        <v>9</v>
      </c>
      <c r="C18" s="7">
        <f>SUM(D18:O18)</f>
        <v>560798</v>
      </c>
      <c r="D18" s="7">
        <f>D19+D20</f>
        <v>70477</v>
      </c>
      <c r="E18" s="7">
        <f t="shared" ref="E18:O18" si="6">E19+E20</f>
        <v>2688</v>
      </c>
      <c r="F18" s="7">
        <f t="shared" si="6"/>
        <v>315</v>
      </c>
      <c r="G18" s="7">
        <f t="shared" si="6"/>
        <v>46531</v>
      </c>
      <c r="H18" s="7">
        <f t="shared" si="6"/>
        <v>827</v>
      </c>
      <c r="I18" s="7">
        <f t="shared" si="6"/>
        <v>0</v>
      </c>
      <c r="J18" s="7">
        <f t="shared" si="6"/>
        <v>0</v>
      </c>
      <c r="K18" s="7">
        <f t="shared" si="6"/>
        <v>291600</v>
      </c>
      <c r="L18" s="7">
        <f t="shared" si="6"/>
        <v>775</v>
      </c>
      <c r="M18" s="7">
        <f t="shared" si="6"/>
        <v>6901</v>
      </c>
      <c r="N18" s="7">
        <f t="shared" si="6"/>
        <v>134759</v>
      </c>
      <c r="O18" s="7">
        <f t="shared" si="6"/>
        <v>5925</v>
      </c>
    </row>
    <row r="19" spans="2:15">
      <c r="B19" s="5" t="s">
        <v>6</v>
      </c>
      <c r="C19" s="7">
        <f>SUM(D19:O19)</f>
        <v>444301</v>
      </c>
      <c r="D19" s="7">
        <v>45400</v>
      </c>
      <c r="E19" s="7">
        <v>2075</v>
      </c>
      <c r="F19" s="7">
        <v>278</v>
      </c>
      <c r="G19" s="7">
        <v>36281</v>
      </c>
      <c r="H19" s="7">
        <v>705</v>
      </c>
      <c r="I19" s="7">
        <v>0</v>
      </c>
      <c r="J19" s="7">
        <v>0</v>
      </c>
      <c r="K19" s="7">
        <v>236475</v>
      </c>
      <c r="L19" s="7">
        <v>775</v>
      </c>
      <c r="M19" s="7">
        <v>2720</v>
      </c>
      <c r="N19" s="7">
        <v>115795</v>
      </c>
      <c r="O19" s="7">
        <v>3797</v>
      </c>
    </row>
    <row r="20" spans="2:15">
      <c r="B20" s="5" t="s">
        <v>7</v>
      </c>
      <c r="C20" s="7">
        <f>SUM(D20:O20)</f>
        <v>116497</v>
      </c>
      <c r="D20" s="7">
        <v>25077</v>
      </c>
      <c r="E20" s="7">
        <v>613</v>
      </c>
      <c r="F20" s="7">
        <v>37</v>
      </c>
      <c r="G20" s="7">
        <v>10250</v>
      </c>
      <c r="H20" s="7">
        <v>122</v>
      </c>
      <c r="I20" s="7">
        <v>0</v>
      </c>
      <c r="J20" s="7">
        <v>0</v>
      </c>
      <c r="K20" s="7">
        <v>55125</v>
      </c>
      <c r="L20" s="7">
        <v>0</v>
      </c>
      <c r="M20" s="7">
        <v>4181</v>
      </c>
      <c r="N20" s="7">
        <v>18964</v>
      </c>
      <c r="O20" s="7">
        <v>2128</v>
      </c>
    </row>
    <row r="21" spans="2:1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>
      <c r="B22" s="5" t="s">
        <v>10</v>
      </c>
      <c r="C22" s="7">
        <f>SUM(D22:O22)</f>
        <v>396175</v>
      </c>
      <c r="D22" s="7">
        <f>SUM(D23:D26)</f>
        <v>84842</v>
      </c>
      <c r="E22" s="7">
        <f t="shared" ref="E22:O22" si="7">SUM(E23:E26)</f>
        <v>2001</v>
      </c>
      <c r="F22" s="7">
        <f t="shared" si="7"/>
        <v>198</v>
      </c>
      <c r="G22" s="7">
        <f t="shared" si="7"/>
        <v>25637</v>
      </c>
      <c r="H22" s="7">
        <f t="shared" si="7"/>
        <v>74</v>
      </c>
      <c r="I22" s="7">
        <f t="shared" si="7"/>
        <v>0</v>
      </c>
      <c r="J22" s="7">
        <f t="shared" si="7"/>
        <v>0</v>
      </c>
      <c r="K22" s="7">
        <f t="shared" si="7"/>
        <v>116570</v>
      </c>
      <c r="L22" s="7">
        <f t="shared" si="7"/>
        <v>0</v>
      </c>
      <c r="M22" s="7">
        <f t="shared" si="7"/>
        <v>6697</v>
      </c>
      <c r="N22" s="7">
        <f t="shared" si="7"/>
        <v>157056</v>
      </c>
      <c r="O22" s="7">
        <f t="shared" si="7"/>
        <v>3100</v>
      </c>
    </row>
    <row r="23" spans="2:15">
      <c r="B23" s="5" t="s">
        <v>6</v>
      </c>
      <c r="C23" s="7">
        <f>SUM(D23:O23)</f>
        <v>214292</v>
      </c>
      <c r="D23" s="7">
        <v>19078</v>
      </c>
      <c r="E23" s="7">
        <v>729</v>
      </c>
      <c r="F23" s="7">
        <v>61</v>
      </c>
      <c r="G23" s="7">
        <v>10390</v>
      </c>
      <c r="H23" s="7">
        <v>4</v>
      </c>
      <c r="I23" s="7">
        <v>0</v>
      </c>
      <c r="J23" s="7">
        <v>0</v>
      </c>
      <c r="K23" s="7">
        <v>80315</v>
      </c>
      <c r="L23" s="7">
        <v>0</v>
      </c>
      <c r="M23" s="7">
        <v>4153</v>
      </c>
      <c r="N23" s="7">
        <v>97968</v>
      </c>
      <c r="O23" s="7">
        <v>1594</v>
      </c>
    </row>
    <row r="24" spans="2:15">
      <c r="B24" s="5" t="s">
        <v>7</v>
      </c>
      <c r="C24" s="7">
        <f>SUM(D24:O24)</f>
        <v>131121</v>
      </c>
      <c r="D24" s="7">
        <v>41618</v>
      </c>
      <c r="E24" s="7">
        <v>1272</v>
      </c>
      <c r="F24" s="7">
        <v>137</v>
      </c>
      <c r="G24" s="7">
        <v>11292</v>
      </c>
      <c r="H24" s="7">
        <v>59</v>
      </c>
      <c r="I24" s="7">
        <v>0</v>
      </c>
      <c r="J24" s="7">
        <v>0</v>
      </c>
      <c r="K24" s="7">
        <v>35993</v>
      </c>
      <c r="L24" s="7">
        <v>0</v>
      </c>
      <c r="M24" s="7">
        <v>2532</v>
      </c>
      <c r="N24" s="7">
        <v>36715</v>
      </c>
      <c r="O24" s="7">
        <v>1503</v>
      </c>
    </row>
    <row r="25" spans="2:15">
      <c r="B25" s="5" t="s">
        <v>8</v>
      </c>
      <c r="C25" s="7">
        <f>SUM(D25:O25)</f>
        <v>16637</v>
      </c>
      <c r="D25" s="7">
        <v>6975</v>
      </c>
      <c r="E25" s="7">
        <v>0</v>
      </c>
      <c r="F25" s="7">
        <v>0</v>
      </c>
      <c r="G25" s="7">
        <v>46</v>
      </c>
      <c r="H25" s="7">
        <v>11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9605</v>
      </c>
      <c r="O25" s="7">
        <v>0</v>
      </c>
    </row>
    <row r="26" spans="2:15">
      <c r="B26" s="5" t="s">
        <v>11</v>
      </c>
      <c r="C26" s="7">
        <f>SUM(D26:O26)</f>
        <v>34125</v>
      </c>
      <c r="D26" s="7">
        <v>17171</v>
      </c>
      <c r="E26" s="7">
        <v>0</v>
      </c>
      <c r="F26" s="7">
        <v>0</v>
      </c>
      <c r="G26" s="7">
        <v>3909</v>
      </c>
      <c r="H26" s="7">
        <v>0</v>
      </c>
      <c r="I26" s="7">
        <v>0</v>
      </c>
      <c r="J26" s="7">
        <v>0</v>
      </c>
      <c r="K26" s="7">
        <v>262</v>
      </c>
      <c r="L26" s="7">
        <v>0</v>
      </c>
      <c r="M26" s="7">
        <v>12</v>
      </c>
      <c r="N26" s="7">
        <v>12768</v>
      </c>
      <c r="O26" s="7">
        <v>3</v>
      </c>
    </row>
    <row r="27" spans="2:1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>
      <c r="B28" s="5" t="s">
        <v>12</v>
      </c>
      <c r="C28" s="7">
        <f>SUM(D28:O28)</f>
        <v>273529</v>
      </c>
      <c r="D28" s="7">
        <f>SUM(D29:D31)</f>
        <v>120629</v>
      </c>
      <c r="E28" s="7">
        <f t="shared" ref="E28:O28" si="8">SUM(E29:E31)</f>
        <v>0</v>
      </c>
      <c r="F28" s="7">
        <f t="shared" si="8"/>
        <v>0</v>
      </c>
      <c r="G28" s="7">
        <f t="shared" si="8"/>
        <v>13540</v>
      </c>
      <c r="H28" s="7">
        <f t="shared" si="8"/>
        <v>21</v>
      </c>
      <c r="I28" s="7">
        <f t="shared" si="8"/>
        <v>0</v>
      </c>
      <c r="J28" s="7">
        <f t="shared" si="8"/>
        <v>0</v>
      </c>
      <c r="K28" s="7">
        <f t="shared" si="8"/>
        <v>53064</v>
      </c>
      <c r="L28" s="7">
        <f t="shared" si="8"/>
        <v>0</v>
      </c>
      <c r="M28" s="7">
        <f t="shared" si="8"/>
        <v>3287</v>
      </c>
      <c r="N28" s="7">
        <f t="shared" si="8"/>
        <v>81110</v>
      </c>
      <c r="O28" s="7">
        <f t="shared" si="8"/>
        <v>1878</v>
      </c>
    </row>
    <row r="29" spans="2:15">
      <c r="B29" s="5" t="s">
        <v>7</v>
      </c>
      <c r="C29" s="7">
        <f>SUM(D29:O29)</f>
        <v>145721</v>
      </c>
      <c r="D29" s="7">
        <v>42627</v>
      </c>
      <c r="E29" s="7">
        <v>0</v>
      </c>
      <c r="F29" s="7">
        <v>0</v>
      </c>
      <c r="G29" s="7">
        <v>12521</v>
      </c>
      <c r="H29" s="7">
        <v>12</v>
      </c>
      <c r="I29" s="7">
        <v>0</v>
      </c>
      <c r="J29" s="7">
        <v>0</v>
      </c>
      <c r="K29" s="7">
        <v>52901</v>
      </c>
      <c r="L29" s="7">
        <v>0</v>
      </c>
      <c r="M29" s="7">
        <v>3287</v>
      </c>
      <c r="N29" s="7">
        <v>32515</v>
      </c>
      <c r="O29" s="7">
        <v>1858</v>
      </c>
    </row>
    <row r="30" spans="2:15">
      <c r="B30" s="5" t="s">
        <v>8</v>
      </c>
      <c r="C30" s="7">
        <f>SUM(D30:O30)</f>
        <v>76205</v>
      </c>
      <c r="D30" s="7">
        <v>51048</v>
      </c>
      <c r="E30" s="7">
        <v>0</v>
      </c>
      <c r="F30" s="7">
        <v>0</v>
      </c>
      <c r="G30" s="7">
        <v>43</v>
      </c>
      <c r="H30" s="7">
        <v>9</v>
      </c>
      <c r="I30" s="7">
        <v>0</v>
      </c>
      <c r="J30" s="7">
        <v>0</v>
      </c>
      <c r="K30" s="7">
        <v>163</v>
      </c>
      <c r="L30" s="7">
        <v>0</v>
      </c>
      <c r="M30" s="7">
        <v>0</v>
      </c>
      <c r="N30" s="7">
        <v>24922</v>
      </c>
      <c r="O30" s="7">
        <v>20</v>
      </c>
    </row>
    <row r="31" spans="2:15">
      <c r="B31" s="5" t="s">
        <v>11</v>
      </c>
      <c r="C31" s="7">
        <f>SUM(D31:O31)</f>
        <v>51603</v>
      </c>
      <c r="D31" s="7">
        <v>26954</v>
      </c>
      <c r="E31" s="7">
        <v>0</v>
      </c>
      <c r="F31" s="7">
        <v>0</v>
      </c>
      <c r="G31" s="7">
        <v>976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23673</v>
      </c>
      <c r="O31" s="7">
        <v>0</v>
      </c>
    </row>
    <row r="32" spans="2:1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>
      <c r="B33" s="5" t="s">
        <v>13</v>
      </c>
      <c r="C33" s="7">
        <f>SUM(D33:O33)</f>
        <v>642354</v>
      </c>
      <c r="D33" s="7">
        <f>SUM(D34:D37)</f>
        <v>163500</v>
      </c>
      <c r="E33" s="7">
        <f t="shared" ref="E33:O33" si="9">SUM(E34:E37)</f>
        <v>2876</v>
      </c>
      <c r="F33" s="7">
        <f t="shared" si="9"/>
        <v>243</v>
      </c>
      <c r="G33" s="7">
        <f t="shared" si="9"/>
        <v>35748</v>
      </c>
      <c r="H33" s="7">
        <f t="shared" si="9"/>
        <v>460</v>
      </c>
      <c r="I33" s="7">
        <f t="shared" si="9"/>
        <v>0</v>
      </c>
      <c r="J33" s="7">
        <f t="shared" si="9"/>
        <v>0</v>
      </c>
      <c r="K33" s="7">
        <f t="shared" si="9"/>
        <v>174333</v>
      </c>
      <c r="L33" s="7">
        <f t="shared" si="9"/>
        <v>0</v>
      </c>
      <c r="M33" s="7">
        <f t="shared" si="9"/>
        <v>9400</v>
      </c>
      <c r="N33" s="7">
        <f t="shared" si="9"/>
        <v>241258</v>
      </c>
      <c r="O33" s="7">
        <f t="shared" si="9"/>
        <v>14536</v>
      </c>
    </row>
    <row r="34" spans="2:15">
      <c r="B34" s="5" t="s">
        <v>6</v>
      </c>
      <c r="C34" s="7">
        <f>SUM(D34:O34)</f>
        <v>328617</v>
      </c>
      <c r="D34" s="7">
        <v>98682</v>
      </c>
      <c r="E34" s="7">
        <v>2012</v>
      </c>
      <c r="F34" s="7">
        <v>243</v>
      </c>
      <c r="G34" s="7">
        <v>19764</v>
      </c>
      <c r="H34" s="7">
        <v>434</v>
      </c>
      <c r="I34" s="7">
        <v>0</v>
      </c>
      <c r="J34" s="7">
        <v>0</v>
      </c>
      <c r="K34" s="7">
        <v>101650</v>
      </c>
      <c r="L34" s="7">
        <v>0</v>
      </c>
      <c r="M34" s="7">
        <v>5007</v>
      </c>
      <c r="N34" s="7">
        <v>87507</v>
      </c>
      <c r="O34" s="7">
        <v>13318</v>
      </c>
    </row>
    <row r="35" spans="2:15">
      <c r="B35" s="5" t="s">
        <v>7</v>
      </c>
      <c r="C35" s="7">
        <f>SUM(D35:O35)</f>
        <v>288529</v>
      </c>
      <c r="D35" s="7">
        <v>51969</v>
      </c>
      <c r="E35" s="7">
        <v>864</v>
      </c>
      <c r="F35" s="7">
        <v>0</v>
      </c>
      <c r="G35" s="7">
        <v>15162</v>
      </c>
      <c r="H35" s="7">
        <v>26</v>
      </c>
      <c r="I35" s="7">
        <v>0</v>
      </c>
      <c r="J35" s="7">
        <v>0</v>
      </c>
      <c r="K35" s="7">
        <v>72683</v>
      </c>
      <c r="L35" s="7">
        <v>0</v>
      </c>
      <c r="M35" s="7">
        <v>4393</v>
      </c>
      <c r="N35" s="7">
        <v>142214</v>
      </c>
      <c r="O35" s="7">
        <v>1218</v>
      </c>
    </row>
    <row r="36" spans="2:15">
      <c r="B36" s="5" t="s">
        <v>8</v>
      </c>
      <c r="C36" s="7">
        <f>SUM(D36:O36)</f>
        <v>2616</v>
      </c>
      <c r="D36" s="7">
        <v>1444</v>
      </c>
      <c r="E36" s="7">
        <v>0</v>
      </c>
      <c r="F36" s="7">
        <v>0</v>
      </c>
      <c r="G36" s="7">
        <v>822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350</v>
      </c>
      <c r="O36" s="7">
        <v>0</v>
      </c>
    </row>
    <row r="37" spans="2:15">
      <c r="B37" s="5" t="s">
        <v>11</v>
      </c>
      <c r="C37" s="7">
        <f>SUM(D37:O37)</f>
        <v>22592</v>
      </c>
      <c r="D37" s="7">
        <v>11405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11187</v>
      </c>
      <c r="O37" s="7">
        <v>0</v>
      </c>
    </row>
    <row r="38" spans="2:1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>
      <c r="B39" s="5" t="s">
        <v>14</v>
      </c>
      <c r="C39" s="7">
        <f>SUM(D39:O39)</f>
        <v>492635</v>
      </c>
      <c r="D39" s="7">
        <f>SUM(D40:D42)</f>
        <v>181791</v>
      </c>
      <c r="E39" s="7">
        <f t="shared" ref="E39:O39" si="10">SUM(E40:E42)</f>
        <v>2281</v>
      </c>
      <c r="F39" s="7">
        <f t="shared" si="10"/>
        <v>510</v>
      </c>
      <c r="G39" s="7">
        <f t="shared" si="10"/>
        <v>21919</v>
      </c>
      <c r="H39" s="7">
        <f t="shared" si="10"/>
        <v>1101</v>
      </c>
      <c r="I39" s="7">
        <f t="shared" si="10"/>
        <v>0</v>
      </c>
      <c r="J39" s="7">
        <f t="shared" si="10"/>
        <v>0</v>
      </c>
      <c r="K39" s="7">
        <f t="shared" si="10"/>
        <v>74173</v>
      </c>
      <c r="L39" s="7">
        <f t="shared" si="10"/>
        <v>0</v>
      </c>
      <c r="M39" s="7">
        <f t="shared" si="10"/>
        <v>7502</v>
      </c>
      <c r="N39" s="7">
        <f t="shared" si="10"/>
        <v>195960</v>
      </c>
      <c r="O39" s="7">
        <f t="shared" si="10"/>
        <v>7398</v>
      </c>
    </row>
    <row r="40" spans="2:15">
      <c r="B40" s="5" t="s">
        <v>6</v>
      </c>
      <c r="C40" s="7">
        <f>SUM(D40:O40)</f>
        <v>232956</v>
      </c>
      <c r="D40" s="7">
        <v>104599</v>
      </c>
      <c r="E40" s="7">
        <v>1222</v>
      </c>
      <c r="F40" s="7">
        <v>219</v>
      </c>
      <c r="G40" s="7">
        <v>9773</v>
      </c>
      <c r="H40" s="7">
        <v>542</v>
      </c>
      <c r="I40" s="7">
        <v>0</v>
      </c>
      <c r="J40" s="7">
        <v>0</v>
      </c>
      <c r="K40" s="7">
        <v>33110</v>
      </c>
      <c r="L40" s="7">
        <v>0</v>
      </c>
      <c r="M40" s="7">
        <v>4488</v>
      </c>
      <c r="N40" s="7">
        <v>74671</v>
      </c>
      <c r="O40" s="7">
        <v>4332</v>
      </c>
    </row>
    <row r="41" spans="2:15">
      <c r="B41" s="5" t="s">
        <v>7</v>
      </c>
      <c r="C41" s="7">
        <f>SUM(D41:O41)</f>
        <v>238213</v>
      </c>
      <c r="D41" s="7">
        <v>61923</v>
      </c>
      <c r="E41" s="7">
        <v>1059</v>
      </c>
      <c r="F41" s="7">
        <v>291</v>
      </c>
      <c r="G41" s="7">
        <v>12146</v>
      </c>
      <c r="H41" s="7">
        <v>559</v>
      </c>
      <c r="I41" s="7">
        <v>0</v>
      </c>
      <c r="J41" s="7">
        <v>0</v>
      </c>
      <c r="K41" s="7">
        <v>41063</v>
      </c>
      <c r="L41" s="7">
        <v>0</v>
      </c>
      <c r="M41" s="7">
        <v>3014</v>
      </c>
      <c r="N41" s="7">
        <v>115092</v>
      </c>
      <c r="O41" s="7">
        <v>3066</v>
      </c>
    </row>
    <row r="42" spans="2:15">
      <c r="B42" s="5" t="s">
        <v>8</v>
      </c>
      <c r="C42" s="7">
        <f>SUM(D42:O42)</f>
        <v>21466</v>
      </c>
      <c r="D42" s="7">
        <v>15269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6197</v>
      </c>
      <c r="O42" s="7">
        <v>0</v>
      </c>
    </row>
    <row r="43" spans="2:15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>
      <c r="B44" s="5" t="s">
        <v>15</v>
      </c>
      <c r="C44" s="7">
        <f>SUM(D44:O44)</f>
        <v>141656</v>
      </c>
      <c r="D44" s="7">
        <f>SUM(D45:D46)</f>
        <v>41994</v>
      </c>
      <c r="E44" s="7">
        <f t="shared" ref="E44:O44" si="11">SUM(E45:E46)</f>
        <v>430</v>
      </c>
      <c r="F44" s="7">
        <f t="shared" si="11"/>
        <v>0</v>
      </c>
      <c r="G44" s="7">
        <f t="shared" si="11"/>
        <v>17124</v>
      </c>
      <c r="H44" s="7">
        <f t="shared" si="11"/>
        <v>101</v>
      </c>
      <c r="I44" s="7">
        <f t="shared" si="11"/>
        <v>0</v>
      </c>
      <c r="J44" s="7">
        <f t="shared" si="11"/>
        <v>0</v>
      </c>
      <c r="K44" s="7">
        <f t="shared" si="11"/>
        <v>14430</v>
      </c>
      <c r="L44" s="7">
        <f t="shared" si="11"/>
        <v>0</v>
      </c>
      <c r="M44" s="7">
        <f t="shared" si="11"/>
        <v>2596</v>
      </c>
      <c r="N44" s="7">
        <f t="shared" si="11"/>
        <v>64112</v>
      </c>
      <c r="O44" s="7">
        <f t="shared" si="11"/>
        <v>869</v>
      </c>
    </row>
    <row r="45" spans="2:15">
      <c r="B45" s="5" t="s">
        <v>7</v>
      </c>
      <c r="C45" s="7">
        <f>SUM(D45:O45)</f>
        <v>96977</v>
      </c>
      <c r="D45" s="7">
        <v>17091</v>
      </c>
      <c r="E45" s="7">
        <v>430</v>
      </c>
      <c r="F45" s="7">
        <v>0</v>
      </c>
      <c r="G45" s="7">
        <v>17124</v>
      </c>
      <c r="H45" s="7">
        <v>101</v>
      </c>
      <c r="I45" s="7">
        <v>0</v>
      </c>
      <c r="J45" s="7">
        <v>0</v>
      </c>
      <c r="K45" s="7">
        <v>14430</v>
      </c>
      <c r="L45" s="7">
        <v>0</v>
      </c>
      <c r="M45" s="7">
        <v>2596</v>
      </c>
      <c r="N45" s="7">
        <v>44336</v>
      </c>
      <c r="O45" s="7">
        <v>869</v>
      </c>
    </row>
    <row r="46" spans="2:15">
      <c r="B46" s="5" t="s">
        <v>8</v>
      </c>
      <c r="C46" s="7">
        <f>SUM(D46:O46)</f>
        <v>44679</v>
      </c>
      <c r="D46" s="7">
        <v>24903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19776</v>
      </c>
      <c r="O46" s="7">
        <v>0</v>
      </c>
    </row>
    <row r="47" spans="2:15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>
      <c r="B48" s="5" t="s">
        <v>16</v>
      </c>
      <c r="C48" s="7">
        <f>SUM(D48:O48)</f>
        <v>973275</v>
      </c>
      <c r="D48" s="7">
        <f>SUM(D49:D52)</f>
        <v>318213</v>
      </c>
      <c r="E48" s="7">
        <f t="shared" ref="E48:O48" si="12">SUM(E49:E52)</f>
        <v>6060</v>
      </c>
      <c r="F48" s="7">
        <f t="shared" si="12"/>
        <v>967</v>
      </c>
      <c r="G48" s="7">
        <f t="shared" si="12"/>
        <v>39567</v>
      </c>
      <c r="H48" s="7">
        <f t="shared" si="12"/>
        <v>2029</v>
      </c>
      <c r="I48" s="7">
        <f t="shared" si="12"/>
        <v>186</v>
      </c>
      <c r="J48" s="7">
        <f t="shared" si="12"/>
        <v>0</v>
      </c>
      <c r="K48" s="7">
        <f t="shared" si="12"/>
        <v>248805</v>
      </c>
      <c r="L48" s="7">
        <f t="shared" si="12"/>
        <v>8813</v>
      </c>
      <c r="M48" s="7">
        <f t="shared" si="12"/>
        <v>23875</v>
      </c>
      <c r="N48" s="7">
        <f t="shared" si="12"/>
        <v>301325</v>
      </c>
      <c r="O48" s="7">
        <f t="shared" si="12"/>
        <v>23435</v>
      </c>
    </row>
    <row r="49" spans="2:15">
      <c r="B49" s="5" t="s">
        <v>6</v>
      </c>
      <c r="C49" s="7">
        <f>SUM(D49:O49)</f>
        <v>595164</v>
      </c>
      <c r="D49" s="7">
        <v>189069</v>
      </c>
      <c r="E49" s="7">
        <v>5107</v>
      </c>
      <c r="F49" s="7">
        <v>889</v>
      </c>
      <c r="G49" s="7">
        <v>23989</v>
      </c>
      <c r="H49" s="7">
        <v>1614</v>
      </c>
      <c r="I49" s="7">
        <v>186</v>
      </c>
      <c r="J49" s="7">
        <v>0</v>
      </c>
      <c r="K49" s="7">
        <v>133372</v>
      </c>
      <c r="L49" s="7">
        <v>8804</v>
      </c>
      <c r="M49" s="7">
        <v>18235</v>
      </c>
      <c r="N49" s="7">
        <v>194281</v>
      </c>
      <c r="O49" s="7">
        <v>19618</v>
      </c>
    </row>
    <row r="50" spans="2:15">
      <c r="B50" s="5" t="s">
        <v>7</v>
      </c>
      <c r="C50" s="7">
        <f>SUM(D50:O50)</f>
        <v>163356</v>
      </c>
      <c r="D50" s="7">
        <v>54784</v>
      </c>
      <c r="E50" s="7">
        <v>738</v>
      </c>
      <c r="F50" s="7">
        <v>45</v>
      </c>
      <c r="G50" s="7">
        <v>10926</v>
      </c>
      <c r="H50" s="7">
        <v>223</v>
      </c>
      <c r="I50" s="7">
        <v>0</v>
      </c>
      <c r="J50" s="7">
        <v>0</v>
      </c>
      <c r="K50" s="7">
        <v>60943</v>
      </c>
      <c r="L50" s="7">
        <v>0</v>
      </c>
      <c r="M50" s="7">
        <v>3664</v>
      </c>
      <c r="N50" s="7">
        <v>29952</v>
      </c>
      <c r="O50" s="7">
        <v>2081</v>
      </c>
    </row>
    <row r="51" spans="2:15">
      <c r="B51" s="5" t="s">
        <v>8</v>
      </c>
      <c r="C51" s="7">
        <f>SUM(D51:O51)</f>
        <v>4288</v>
      </c>
      <c r="D51" s="7">
        <v>2312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1976</v>
      </c>
      <c r="O51" s="7">
        <v>0</v>
      </c>
    </row>
    <row r="52" spans="2:15">
      <c r="B52" s="5" t="s">
        <v>11</v>
      </c>
      <c r="C52" s="7">
        <f>SUM(D52:O52)</f>
        <v>210467</v>
      </c>
      <c r="D52" s="7">
        <v>72048</v>
      </c>
      <c r="E52" s="7">
        <v>215</v>
      </c>
      <c r="F52" s="7">
        <v>33</v>
      </c>
      <c r="G52" s="7">
        <v>4652</v>
      </c>
      <c r="H52" s="7">
        <v>192</v>
      </c>
      <c r="I52" s="7">
        <v>0</v>
      </c>
      <c r="J52" s="7">
        <v>0</v>
      </c>
      <c r="K52" s="7">
        <v>54490</v>
      </c>
      <c r="L52" s="7">
        <v>9</v>
      </c>
      <c r="M52" s="7">
        <v>1976</v>
      </c>
      <c r="N52" s="7">
        <v>75116</v>
      </c>
      <c r="O52" s="7">
        <v>1736</v>
      </c>
    </row>
    <row r="53" spans="2:15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>
      <c r="B54" s="5" t="s">
        <v>17</v>
      </c>
      <c r="C54" s="7">
        <f>SUM(D54:O54)</f>
        <v>595784</v>
      </c>
      <c r="D54" s="7">
        <f>SUM(D55:D57)</f>
        <v>97075</v>
      </c>
      <c r="E54" s="7">
        <f t="shared" ref="E54:O54" si="13">SUM(E55:E57)</f>
        <v>1239</v>
      </c>
      <c r="F54" s="7">
        <f t="shared" si="13"/>
        <v>142</v>
      </c>
      <c r="G54" s="7">
        <f t="shared" si="13"/>
        <v>15376</v>
      </c>
      <c r="H54" s="7">
        <f t="shared" si="13"/>
        <v>266</v>
      </c>
      <c r="I54" s="7">
        <f t="shared" si="13"/>
        <v>0</v>
      </c>
      <c r="J54" s="7">
        <f t="shared" si="13"/>
        <v>0</v>
      </c>
      <c r="K54" s="7">
        <f t="shared" si="13"/>
        <v>220843</v>
      </c>
      <c r="L54" s="7">
        <f t="shared" si="13"/>
        <v>1105</v>
      </c>
      <c r="M54" s="7">
        <f t="shared" si="13"/>
        <v>8901</v>
      </c>
      <c r="N54" s="7">
        <f t="shared" si="13"/>
        <v>240281</v>
      </c>
      <c r="O54" s="7">
        <f t="shared" si="13"/>
        <v>10556</v>
      </c>
    </row>
    <row r="55" spans="2:15">
      <c r="B55" s="5" t="s">
        <v>6</v>
      </c>
      <c r="C55" s="7">
        <f>SUM(D55:O55)</f>
        <v>245984</v>
      </c>
      <c r="D55" s="7">
        <v>26117</v>
      </c>
      <c r="E55" s="7">
        <v>349</v>
      </c>
      <c r="F55" s="7">
        <v>28</v>
      </c>
      <c r="G55" s="7">
        <v>5559</v>
      </c>
      <c r="H55" s="7">
        <v>79</v>
      </c>
      <c r="I55" s="7">
        <v>0</v>
      </c>
      <c r="J55" s="7">
        <v>0</v>
      </c>
      <c r="K55" s="7">
        <v>83440</v>
      </c>
      <c r="L55" s="7">
        <v>0</v>
      </c>
      <c r="M55" s="7">
        <v>4466</v>
      </c>
      <c r="N55" s="7">
        <v>119760</v>
      </c>
      <c r="O55" s="7">
        <v>6186</v>
      </c>
    </row>
    <row r="56" spans="2:15">
      <c r="B56" s="5" t="s">
        <v>7</v>
      </c>
      <c r="C56" s="7">
        <f>SUM(D56:O56)</f>
        <v>278928</v>
      </c>
      <c r="D56" s="7">
        <v>50433</v>
      </c>
      <c r="E56" s="7">
        <v>679</v>
      </c>
      <c r="F56" s="7">
        <v>77</v>
      </c>
      <c r="G56" s="7">
        <v>9349</v>
      </c>
      <c r="H56" s="7">
        <v>169</v>
      </c>
      <c r="I56" s="7">
        <v>0</v>
      </c>
      <c r="J56" s="7">
        <v>0</v>
      </c>
      <c r="K56" s="7">
        <v>100500</v>
      </c>
      <c r="L56" s="7">
        <v>1105</v>
      </c>
      <c r="M56" s="7">
        <v>4379</v>
      </c>
      <c r="N56" s="7">
        <v>108065</v>
      </c>
      <c r="O56" s="7">
        <v>4172</v>
      </c>
    </row>
    <row r="57" spans="2:15">
      <c r="B57" s="5" t="s">
        <v>11</v>
      </c>
      <c r="C57" s="7">
        <f>SUM(D57:O57)</f>
        <v>70872</v>
      </c>
      <c r="D57" s="7">
        <v>20525</v>
      </c>
      <c r="E57" s="7">
        <v>211</v>
      </c>
      <c r="F57" s="7">
        <v>37</v>
      </c>
      <c r="G57" s="7">
        <v>468</v>
      </c>
      <c r="H57" s="7">
        <v>18</v>
      </c>
      <c r="I57" s="7">
        <v>0</v>
      </c>
      <c r="J57" s="7">
        <v>0</v>
      </c>
      <c r="K57" s="7">
        <v>36903</v>
      </c>
      <c r="L57" s="7">
        <v>0</v>
      </c>
      <c r="M57" s="7">
        <v>56</v>
      </c>
      <c r="N57" s="7">
        <v>12456</v>
      </c>
      <c r="O57" s="7">
        <v>198</v>
      </c>
    </row>
    <row r="58" spans="2:15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>
      <c r="B59" s="5" t="s">
        <v>18</v>
      </c>
      <c r="C59" s="7">
        <f>SUM(D59:O59)</f>
        <v>297018</v>
      </c>
      <c r="D59" s="7">
        <f>SUM(D60:D62)</f>
        <v>120127</v>
      </c>
      <c r="E59" s="7">
        <f t="shared" ref="E59:O59" si="14">SUM(E60:E62)</f>
        <v>7</v>
      </c>
      <c r="F59" s="7">
        <f t="shared" si="14"/>
        <v>0</v>
      </c>
      <c r="G59" s="7">
        <f t="shared" si="14"/>
        <v>5569</v>
      </c>
      <c r="H59" s="7">
        <f t="shared" si="14"/>
        <v>115</v>
      </c>
      <c r="I59" s="7">
        <f t="shared" si="14"/>
        <v>0</v>
      </c>
      <c r="J59" s="7">
        <f t="shared" si="14"/>
        <v>0</v>
      </c>
      <c r="K59" s="7">
        <f t="shared" si="14"/>
        <v>41192</v>
      </c>
      <c r="L59" s="7">
        <f t="shared" si="14"/>
        <v>0</v>
      </c>
      <c r="M59" s="7">
        <f t="shared" si="14"/>
        <v>10</v>
      </c>
      <c r="N59" s="7">
        <f t="shared" si="14"/>
        <v>123504</v>
      </c>
      <c r="O59" s="7">
        <f t="shared" si="14"/>
        <v>6494</v>
      </c>
    </row>
    <row r="60" spans="2:15">
      <c r="B60" s="5" t="s">
        <v>7</v>
      </c>
      <c r="C60" s="7">
        <f>SUM(D60:O60)</f>
        <v>116506</v>
      </c>
      <c r="D60" s="7">
        <v>44467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40366</v>
      </c>
      <c r="L60" s="7">
        <v>0</v>
      </c>
      <c r="M60" s="7">
        <v>10</v>
      </c>
      <c r="N60" s="7">
        <v>26996</v>
      </c>
      <c r="O60" s="7">
        <v>4667</v>
      </c>
    </row>
    <row r="61" spans="2:15">
      <c r="B61" s="5" t="s">
        <v>8</v>
      </c>
      <c r="C61" s="7">
        <f>SUM(D61:O61)</f>
        <v>123339</v>
      </c>
      <c r="D61" s="7">
        <v>56070</v>
      </c>
      <c r="E61" s="7">
        <v>0</v>
      </c>
      <c r="F61" s="7">
        <v>0</v>
      </c>
      <c r="G61" s="7">
        <v>94</v>
      </c>
      <c r="H61" s="7">
        <v>103</v>
      </c>
      <c r="I61" s="7">
        <v>0</v>
      </c>
      <c r="J61" s="7">
        <v>0</v>
      </c>
      <c r="K61" s="7">
        <v>826</v>
      </c>
      <c r="L61" s="7">
        <v>0</v>
      </c>
      <c r="M61" s="7">
        <v>0</v>
      </c>
      <c r="N61" s="7">
        <v>64513</v>
      </c>
      <c r="O61" s="7">
        <v>1733</v>
      </c>
    </row>
    <row r="62" spans="2:15">
      <c r="B62" s="5" t="s">
        <v>11</v>
      </c>
      <c r="C62" s="7">
        <f>SUM(D62:O62)</f>
        <v>57173</v>
      </c>
      <c r="D62" s="7">
        <v>19590</v>
      </c>
      <c r="E62" s="7">
        <v>7</v>
      </c>
      <c r="F62" s="7">
        <v>0</v>
      </c>
      <c r="G62" s="7">
        <v>5475</v>
      </c>
      <c r="H62" s="7">
        <v>12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31995</v>
      </c>
      <c r="O62" s="7">
        <v>94</v>
      </c>
    </row>
    <row r="63" spans="2:15"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>
      <c r="B64" s="5" t="s">
        <v>19</v>
      </c>
      <c r="C64" s="7">
        <f>SUM(D64:O64)</f>
        <v>1027719</v>
      </c>
      <c r="D64" s="7">
        <f>SUM(D65:D67)</f>
        <v>254031</v>
      </c>
      <c r="E64" s="7">
        <f t="shared" ref="E64:O64" si="15">SUM(E65:E67)</f>
        <v>5287</v>
      </c>
      <c r="F64" s="7">
        <f t="shared" si="15"/>
        <v>1169</v>
      </c>
      <c r="G64" s="7">
        <f t="shared" si="15"/>
        <v>62038</v>
      </c>
      <c r="H64" s="7">
        <f t="shared" si="15"/>
        <v>2635</v>
      </c>
      <c r="I64" s="7">
        <f t="shared" si="15"/>
        <v>132</v>
      </c>
      <c r="J64" s="7">
        <f t="shared" si="15"/>
        <v>7202</v>
      </c>
      <c r="K64" s="7">
        <f t="shared" si="15"/>
        <v>418221</v>
      </c>
      <c r="L64" s="7">
        <f t="shared" si="15"/>
        <v>4511</v>
      </c>
      <c r="M64" s="7">
        <f t="shared" si="15"/>
        <v>38437</v>
      </c>
      <c r="N64" s="7">
        <f t="shared" si="15"/>
        <v>193007</v>
      </c>
      <c r="O64" s="7">
        <f t="shared" si="15"/>
        <v>41049</v>
      </c>
    </row>
    <row r="65" spans="2:15">
      <c r="B65" s="5" t="s">
        <v>6</v>
      </c>
      <c r="C65" s="7">
        <f>SUM(D65:O65)</f>
        <v>752740</v>
      </c>
      <c r="D65" s="7">
        <v>145003</v>
      </c>
      <c r="E65" s="7">
        <v>4208</v>
      </c>
      <c r="F65" s="7">
        <v>1041</v>
      </c>
      <c r="G65" s="7">
        <v>43961</v>
      </c>
      <c r="H65" s="7">
        <v>1789</v>
      </c>
      <c r="I65" s="7">
        <v>132</v>
      </c>
      <c r="J65" s="7">
        <v>7202</v>
      </c>
      <c r="K65" s="7">
        <v>374829</v>
      </c>
      <c r="L65" s="7">
        <v>4511</v>
      </c>
      <c r="M65" s="7">
        <v>32438</v>
      </c>
      <c r="N65" s="7">
        <v>103096</v>
      </c>
      <c r="O65" s="7">
        <v>34530</v>
      </c>
    </row>
    <row r="66" spans="2:15">
      <c r="B66" s="5" t="s">
        <v>7</v>
      </c>
      <c r="C66" s="7">
        <f>SUM(D66:O66)</f>
        <v>242762</v>
      </c>
      <c r="D66" s="7">
        <v>91831</v>
      </c>
      <c r="E66" s="7">
        <v>1079</v>
      </c>
      <c r="F66" s="7">
        <v>128</v>
      </c>
      <c r="G66" s="7">
        <v>17573</v>
      </c>
      <c r="H66" s="7">
        <v>841</v>
      </c>
      <c r="I66" s="7">
        <v>0</v>
      </c>
      <c r="J66" s="7">
        <v>0</v>
      </c>
      <c r="K66" s="7">
        <v>39919</v>
      </c>
      <c r="L66" s="7">
        <v>0</v>
      </c>
      <c r="M66" s="7">
        <v>5999</v>
      </c>
      <c r="N66" s="7">
        <v>78873</v>
      </c>
      <c r="O66" s="7">
        <v>6519</v>
      </c>
    </row>
    <row r="67" spans="2:15">
      <c r="B67" s="5" t="s">
        <v>8</v>
      </c>
      <c r="C67" s="7">
        <f>SUM(D67:O67)</f>
        <v>32217</v>
      </c>
      <c r="D67" s="7">
        <v>17197</v>
      </c>
      <c r="E67" s="7">
        <v>0</v>
      </c>
      <c r="F67" s="7">
        <v>0</v>
      </c>
      <c r="G67" s="7">
        <v>504</v>
      </c>
      <c r="H67" s="7">
        <v>5</v>
      </c>
      <c r="I67" s="7">
        <v>0</v>
      </c>
      <c r="J67" s="7">
        <v>0</v>
      </c>
      <c r="K67" s="7">
        <v>3473</v>
      </c>
      <c r="L67" s="7">
        <v>0</v>
      </c>
      <c r="M67" s="7">
        <v>0</v>
      </c>
      <c r="N67" s="7">
        <v>11038</v>
      </c>
      <c r="O67" s="7">
        <v>0</v>
      </c>
    </row>
    <row r="68" spans="2:15"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>
      <c r="B69" s="5" t="s">
        <v>20</v>
      </c>
      <c r="C69" s="7">
        <f>SUM(D69:O69)</f>
        <v>3930661</v>
      </c>
      <c r="D69" s="7">
        <f>SUM(D70:D72)</f>
        <v>862465</v>
      </c>
      <c r="E69" s="7">
        <f t="shared" ref="E69:O69" si="16">SUM(E70:E72)</f>
        <v>18891</v>
      </c>
      <c r="F69" s="7">
        <f t="shared" si="16"/>
        <v>0</v>
      </c>
      <c r="G69" s="7">
        <f t="shared" si="16"/>
        <v>458963</v>
      </c>
      <c r="H69" s="7">
        <f t="shared" si="16"/>
        <v>2013</v>
      </c>
      <c r="I69" s="7">
        <f t="shared" si="16"/>
        <v>0</v>
      </c>
      <c r="J69" s="7">
        <f t="shared" si="16"/>
        <v>0</v>
      </c>
      <c r="K69" s="7">
        <f t="shared" si="16"/>
        <v>1618057</v>
      </c>
      <c r="L69" s="7">
        <f t="shared" si="16"/>
        <v>0</v>
      </c>
      <c r="M69" s="7">
        <f t="shared" si="16"/>
        <v>45002</v>
      </c>
      <c r="N69" s="7">
        <f t="shared" si="16"/>
        <v>818158</v>
      </c>
      <c r="O69" s="7">
        <f t="shared" si="16"/>
        <v>107112</v>
      </c>
    </row>
    <row r="70" spans="2:15">
      <c r="B70" s="5" t="s">
        <v>6</v>
      </c>
      <c r="C70" s="7">
        <f>SUM(D70:O70)</f>
        <v>2787314</v>
      </c>
      <c r="D70" s="7">
        <v>538248</v>
      </c>
      <c r="E70" s="7">
        <v>14872</v>
      </c>
      <c r="F70" s="7">
        <v>0</v>
      </c>
      <c r="G70" s="7">
        <v>320529</v>
      </c>
      <c r="H70" s="7">
        <v>1029</v>
      </c>
      <c r="I70" s="7">
        <v>0</v>
      </c>
      <c r="J70" s="7">
        <v>0</v>
      </c>
      <c r="K70" s="7">
        <v>1248838</v>
      </c>
      <c r="L70" s="7">
        <v>0</v>
      </c>
      <c r="M70" s="7">
        <v>22685</v>
      </c>
      <c r="N70" s="7">
        <v>557525</v>
      </c>
      <c r="O70" s="7">
        <v>83588</v>
      </c>
    </row>
    <row r="71" spans="2:15">
      <c r="B71" s="5" t="s">
        <v>7</v>
      </c>
      <c r="C71" s="7">
        <f>SUM(D71:O71)</f>
        <v>929734</v>
      </c>
      <c r="D71" s="7">
        <v>217593</v>
      </c>
      <c r="E71" s="7">
        <v>3986</v>
      </c>
      <c r="F71" s="7">
        <v>0</v>
      </c>
      <c r="G71" s="7">
        <v>119658</v>
      </c>
      <c r="H71" s="7">
        <v>846</v>
      </c>
      <c r="I71" s="7">
        <v>0</v>
      </c>
      <c r="J71" s="7">
        <v>0</v>
      </c>
      <c r="K71" s="7">
        <v>369219</v>
      </c>
      <c r="L71" s="7">
        <v>0</v>
      </c>
      <c r="M71" s="7">
        <v>22314</v>
      </c>
      <c r="N71" s="7">
        <v>176424</v>
      </c>
      <c r="O71" s="7">
        <v>19694</v>
      </c>
    </row>
    <row r="72" spans="2:15">
      <c r="B72" s="5" t="s">
        <v>8</v>
      </c>
      <c r="C72" s="7">
        <f>SUM(D72:O72)</f>
        <v>213613</v>
      </c>
      <c r="D72" s="7">
        <v>106624</v>
      </c>
      <c r="E72" s="7">
        <v>33</v>
      </c>
      <c r="F72" s="7">
        <v>0</v>
      </c>
      <c r="G72" s="7">
        <v>18776</v>
      </c>
      <c r="H72" s="7">
        <v>138</v>
      </c>
      <c r="I72" s="7">
        <v>0</v>
      </c>
      <c r="J72" s="7">
        <v>0</v>
      </c>
      <c r="K72" s="7">
        <v>0</v>
      </c>
      <c r="L72" s="7">
        <v>0</v>
      </c>
      <c r="M72" s="7">
        <v>3</v>
      </c>
      <c r="N72" s="7">
        <v>84209</v>
      </c>
      <c r="O72" s="7">
        <v>3830</v>
      </c>
    </row>
    <row r="73" spans="2:15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>
      <c r="B74" s="5" t="s">
        <v>21</v>
      </c>
      <c r="C74" s="7">
        <f>SUM(D74:O74)</f>
        <v>187421</v>
      </c>
      <c r="D74" s="7">
        <f>D75</f>
        <v>55803</v>
      </c>
      <c r="E74" s="7">
        <f t="shared" ref="E74:O74" si="17">E75</f>
        <v>1089</v>
      </c>
      <c r="F74" s="7">
        <f t="shared" si="17"/>
        <v>114</v>
      </c>
      <c r="G74" s="7">
        <f t="shared" si="17"/>
        <v>20788</v>
      </c>
      <c r="H74" s="7">
        <f t="shared" si="17"/>
        <v>355</v>
      </c>
      <c r="I74" s="7">
        <f t="shared" si="17"/>
        <v>0</v>
      </c>
      <c r="J74" s="7">
        <f t="shared" si="17"/>
        <v>0</v>
      </c>
      <c r="K74" s="7">
        <f t="shared" si="17"/>
        <v>60303</v>
      </c>
      <c r="L74" s="7">
        <f t="shared" si="17"/>
        <v>0</v>
      </c>
      <c r="M74" s="7">
        <f t="shared" si="17"/>
        <v>3565</v>
      </c>
      <c r="N74" s="7">
        <f t="shared" si="17"/>
        <v>36676</v>
      </c>
      <c r="O74" s="7">
        <f t="shared" si="17"/>
        <v>8728</v>
      </c>
    </row>
    <row r="75" spans="2:15">
      <c r="B75" s="5" t="s">
        <v>6</v>
      </c>
      <c r="C75" s="7">
        <f>SUM(D75:O75)</f>
        <v>187421</v>
      </c>
      <c r="D75" s="7">
        <v>55803</v>
      </c>
      <c r="E75" s="7">
        <v>1089</v>
      </c>
      <c r="F75" s="7">
        <v>114</v>
      </c>
      <c r="G75" s="7">
        <v>20788</v>
      </c>
      <c r="H75" s="7">
        <v>355</v>
      </c>
      <c r="I75" s="7">
        <v>0</v>
      </c>
      <c r="J75" s="7">
        <v>0</v>
      </c>
      <c r="K75" s="7">
        <v>60303</v>
      </c>
      <c r="L75" s="7">
        <v>0</v>
      </c>
      <c r="M75" s="7">
        <v>3565</v>
      </c>
      <c r="N75" s="7">
        <v>36676</v>
      </c>
      <c r="O75" s="7">
        <v>8728</v>
      </c>
    </row>
    <row r="76" spans="2:15"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>
      <c r="B77" s="5" t="s">
        <v>22</v>
      </c>
      <c r="C77" s="7">
        <f>SUM(D77:O77)</f>
        <v>353469</v>
      </c>
      <c r="D77" s="7">
        <f>SUM(D78:D80)</f>
        <v>41123</v>
      </c>
      <c r="E77" s="7">
        <f t="shared" ref="E77:O77" si="18">SUM(E78:E80)</f>
        <v>1473</v>
      </c>
      <c r="F77" s="7">
        <f t="shared" si="18"/>
        <v>212</v>
      </c>
      <c r="G77" s="7">
        <f t="shared" si="18"/>
        <v>16656</v>
      </c>
      <c r="H77" s="7">
        <f t="shared" si="18"/>
        <v>190</v>
      </c>
      <c r="I77" s="7">
        <f t="shared" si="18"/>
        <v>0</v>
      </c>
      <c r="J77" s="7">
        <f t="shared" si="18"/>
        <v>0</v>
      </c>
      <c r="K77" s="7">
        <f t="shared" si="18"/>
        <v>62363</v>
      </c>
      <c r="L77" s="7">
        <f t="shared" si="18"/>
        <v>0</v>
      </c>
      <c r="M77" s="7">
        <f t="shared" si="18"/>
        <v>3816</v>
      </c>
      <c r="N77" s="7">
        <f t="shared" si="18"/>
        <v>225466</v>
      </c>
      <c r="O77" s="7">
        <f t="shared" si="18"/>
        <v>2170</v>
      </c>
    </row>
    <row r="78" spans="2:15">
      <c r="B78" s="5" t="s">
        <v>6</v>
      </c>
      <c r="C78" s="7">
        <f>SUM(D78:O78)</f>
        <v>329700</v>
      </c>
      <c r="D78" s="7">
        <v>32803</v>
      </c>
      <c r="E78" s="7">
        <v>1274</v>
      </c>
      <c r="F78" s="7">
        <v>212</v>
      </c>
      <c r="G78" s="7">
        <v>13442</v>
      </c>
      <c r="H78" s="7">
        <v>33</v>
      </c>
      <c r="I78" s="7">
        <v>0</v>
      </c>
      <c r="J78" s="7">
        <v>0</v>
      </c>
      <c r="K78" s="7">
        <v>60391</v>
      </c>
      <c r="L78" s="7">
        <v>0</v>
      </c>
      <c r="M78" s="7">
        <v>3816</v>
      </c>
      <c r="N78" s="7">
        <v>216085</v>
      </c>
      <c r="O78" s="7">
        <v>1644</v>
      </c>
    </row>
    <row r="79" spans="2:15">
      <c r="B79" s="5" t="s">
        <v>7</v>
      </c>
      <c r="C79" s="7">
        <f>SUM(D79:O79)</f>
        <v>17026</v>
      </c>
      <c r="D79" s="7">
        <v>5914</v>
      </c>
      <c r="E79" s="7">
        <v>199</v>
      </c>
      <c r="F79" s="7">
        <v>0</v>
      </c>
      <c r="G79" s="7">
        <v>3214</v>
      </c>
      <c r="H79" s="7">
        <v>157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7016</v>
      </c>
      <c r="O79" s="7">
        <v>526</v>
      </c>
    </row>
    <row r="80" spans="2:15">
      <c r="B80" s="5" t="s">
        <v>8</v>
      </c>
      <c r="C80" s="7">
        <f>SUM(D80:O80)</f>
        <v>6743</v>
      </c>
      <c r="D80" s="7">
        <v>2406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1972</v>
      </c>
      <c r="L80" s="7">
        <v>0</v>
      </c>
      <c r="M80" s="7">
        <v>0</v>
      </c>
      <c r="N80" s="7">
        <v>2365</v>
      </c>
      <c r="O80" s="7">
        <v>0</v>
      </c>
    </row>
    <row r="81" spans="2:15"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>
      <c r="B82" s="5" t="s">
        <v>23</v>
      </c>
      <c r="C82" s="7">
        <f>SUM(D82:O82)</f>
        <v>72755</v>
      </c>
      <c r="D82" s="7">
        <f>SUM(D83:D84)</f>
        <v>33687</v>
      </c>
      <c r="E82" s="7">
        <f t="shared" ref="E82:O82" si="19">SUM(E83:E84)</f>
        <v>221</v>
      </c>
      <c r="F82" s="7">
        <f t="shared" si="19"/>
        <v>36</v>
      </c>
      <c r="G82" s="7">
        <f t="shared" si="19"/>
        <v>2522</v>
      </c>
      <c r="H82" s="7">
        <f t="shared" si="19"/>
        <v>82</v>
      </c>
      <c r="I82" s="7">
        <f t="shared" si="19"/>
        <v>0</v>
      </c>
      <c r="J82" s="7">
        <f t="shared" si="19"/>
        <v>0</v>
      </c>
      <c r="K82" s="7">
        <f t="shared" si="19"/>
        <v>0</v>
      </c>
      <c r="L82" s="7">
        <f t="shared" si="19"/>
        <v>0</v>
      </c>
      <c r="M82" s="7">
        <f t="shared" si="19"/>
        <v>999</v>
      </c>
      <c r="N82" s="7">
        <f t="shared" si="19"/>
        <v>33428</v>
      </c>
      <c r="O82" s="7">
        <f t="shared" si="19"/>
        <v>1780</v>
      </c>
    </row>
    <row r="83" spans="2:15">
      <c r="B83" s="5" t="s">
        <v>7</v>
      </c>
      <c r="C83" s="7">
        <f>SUM(D83:O83)</f>
        <v>52739</v>
      </c>
      <c r="D83" s="7">
        <v>22516</v>
      </c>
      <c r="E83" s="7">
        <v>221</v>
      </c>
      <c r="F83" s="7">
        <v>36</v>
      </c>
      <c r="G83" s="7">
        <v>2522</v>
      </c>
      <c r="H83" s="7">
        <v>79</v>
      </c>
      <c r="I83" s="7">
        <v>0</v>
      </c>
      <c r="J83" s="7">
        <v>0</v>
      </c>
      <c r="K83" s="7">
        <v>0</v>
      </c>
      <c r="L83" s="7">
        <v>0</v>
      </c>
      <c r="M83" s="7">
        <v>999</v>
      </c>
      <c r="N83" s="7">
        <v>24776</v>
      </c>
      <c r="O83" s="7">
        <v>1590</v>
      </c>
    </row>
    <row r="84" spans="2:15">
      <c r="B84" s="5" t="s">
        <v>8</v>
      </c>
      <c r="C84" s="7">
        <f>SUM(D84:O84)</f>
        <v>20016</v>
      </c>
      <c r="D84" s="7">
        <v>11171</v>
      </c>
      <c r="E84" s="7">
        <v>0</v>
      </c>
      <c r="F84" s="7">
        <v>0</v>
      </c>
      <c r="G84" s="7">
        <v>0</v>
      </c>
      <c r="H84" s="7">
        <v>3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8652</v>
      </c>
      <c r="O84" s="7">
        <v>190</v>
      </c>
    </row>
    <row r="85" spans="2:15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>
      <c r="B86" s="5" t="s">
        <v>24</v>
      </c>
      <c r="C86" s="7">
        <f>SUM(D86:O86)</f>
        <v>324809</v>
      </c>
      <c r="D86" s="7">
        <f>SUM(D87:D89)</f>
        <v>76591</v>
      </c>
      <c r="E86" s="7">
        <f t="shared" ref="E86:O86" si="20">SUM(E87:E89)</f>
        <v>352</v>
      </c>
      <c r="F86" s="7">
        <f t="shared" si="20"/>
        <v>17</v>
      </c>
      <c r="G86" s="7">
        <f t="shared" si="20"/>
        <v>20715</v>
      </c>
      <c r="H86" s="7">
        <f t="shared" si="20"/>
        <v>400</v>
      </c>
      <c r="I86" s="7">
        <f t="shared" si="20"/>
        <v>0</v>
      </c>
      <c r="J86" s="7">
        <f t="shared" si="20"/>
        <v>0</v>
      </c>
      <c r="K86" s="7">
        <f t="shared" si="20"/>
        <v>56456</v>
      </c>
      <c r="L86" s="7">
        <f t="shared" si="20"/>
        <v>0</v>
      </c>
      <c r="M86" s="7">
        <f t="shared" si="20"/>
        <v>2623</v>
      </c>
      <c r="N86" s="7">
        <f t="shared" si="20"/>
        <v>162660</v>
      </c>
      <c r="O86" s="7">
        <f t="shared" si="20"/>
        <v>4995</v>
      </c>
    </row>
    <row r="87" spans="2:15">
      <c r="B87" s="5" t="s">
        <v>6</v>
      </c>
      <c r="C87" s="7">
        <f>SUM(D87:O87)</f>
        <v>216389</v>
      </c>
      <c r="D87" s="7">
        <v>43431</v>
      </c>
      <c r="E87" s="7">
        <v>245</v>
      </c>
      <c r="F87" s="7">
        <v>5</v>
      </c>
      <c r="G87" s="7">
        <v>18886</v>
      </c>
      <c r="H87" s="7">
        <v>176</v>
      </c>
      <c r="I87" s="7">
        <v>0</v>
      </c>
      <c r="J87" s="7">
        <v>0</v>
      </c>
      <c r="K87" s="7">
        <v>55197</v>
      </c>
      <c r="L87" s="7">
        <v>0</v>
      </c>
      <c r="M87" s="7">
        <v>2483</v>
      </c>
      <c r="N87" s="7">
        <v>92308</v>
      </c>
      <c r="O87" s="7">
        <v>3658</v>
      </c>
    </row>
    <row r="88" spans="2:15">
      <c r="B88" s="5" t="s">
        <v>8</v>
      </c>
      <c r="C88" s="7">
        <f>SUM(D88:O88)</f>
        <v>97852</v>
      </c>
      <c r="D88" s="7">
        <v>30850</v>
      </c>
      <c r="E88" s="7">
        <v>107</v>
      </c>
      <c r="F88" s="7">
        <v>12</v>
      </c>
      <c r="G88" s="7">
        <v>71</v>
      </c>
      <c r="H88" s="7">
        <v>224</v>
      </c>
      <c r="I88" s="7">
        <v>0</v>
      </c>
      <c r="J88" s="7">
        <v>0</v>
      </c>
      <c r="K88" s="7">
        <v>1259</v>
      </c>
      <c r="L88" s="7">
        <v>0</v>
      </c>
      <c r="M88" s="7">
        <v>140</v>
      </c>
      <c r="N88" s="7">
        <v>64978</v>
      </c>
      <c r="O88" s="7">
        <v>211</v>
      </c>
    </row>
    <row r="89" spans="2:15">
      <c r="B89" s="5" t="s">
        <v>11</v>
      </c>
      <c r="C89" s="7">
        <f>SUM(D89:O89)</f>
        <v>10568</v>
      </c>
      <c r="D89" s="7">
        <v>2310</v>
      </c>
      <c r="E89" s="7">
        <v>0</v>
      </c>
      <c r="F89" s="7">
        <v>0</v>
      </c>
      <c r="G89" s="7">
        <v>1758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5374</v>
      </c>
      <c r="O89" s="7">
        <v>1126</v>
      </c>
    </row>
    <row r="90" spans="2:15"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>
      <c r="B91" s="5" t="s">
        <v>25</v>
      </c>
      <c r="C91" s="7">
        <f>SUM(D91:O91)</f>
        <v>88783</v>
      </c>
      <c r="D91" s="7">
        <f>SUM(D92:D93)</f>
        <v>23976</v>
      </c>
      <c r="E91" s="7">
        <f t="shared" ref="E91:O91" si="21">SUM(E92:E93)</f>
        <v>181</v>
      </c>
      <c r="F91" s="7">
        <f t="shared" si="21"/>
        <v>1</v>
      </c>
      <c r="G91" s="7">
        <f t="shared" si="21"/>
        <v>2665</v>
      </c>
      <c r="H91" s="7">
        <f t="shared" si="21"/>
        <v>222</v>
      </c>
      <c r="I91" s="7">
        <f t="shared" si="21"/>
        <v>17</v>
      </c>
      <c r="J91" s="7">
        <f t="shared" si="21"/>
        <v>0</v>
      </c>
      <c r="K91" s="7">
        <f t="shared" si="21"/>
        <v>46591</v>
      </c>
      <c r="L91" s="7">
        <f t="shared" si="21"/>
        <v>312</v>
      </c>
      <c r="M91" s="7">
        <f t="shared" si="21"/>
        <v>2962</v>
      </c>
      <c r="N91" s="7">
        <f t="shared" si="21"/>
        <v>8864</v>
      </c>
      <c r="O91" s="7">
        <f t="shared" si="21"/>
        <v>2992</v>
      </c>
    </row>
    <row r="92" spans="2:15">
      <c r="B92" s="5" t="s">
        <v>6</v>
      </c>
      <c r="C92" s="7">
        <f>SUM(D92:O92)</f>
        <v>79547</v>
      </c>
      <c r="D92" s="7">
        <v>21522</v>
      </c>
      <c r="E92" s="7">
        <v>160</v>
      </c>
      <c r="F92" s="7">
        <v>0</v>
      </c>
      <c r="G92" s="7">
        <v>2045</v>
      </c>
      <c r="H92" s="7">
        <v>222</v>
      </c>
      <c r="I92" s="7">
        <v>17</v>
      </c>
      <c r="J92" s="7">
        <v>0</v>
      </c>
      <c r="K92" s="7">
        <v>46591</v>
      </c>
      <c r="L92" s="7">
        <v>312</v>
      </c>
      <c r="M92" s="7">
        <v>2962</v>
      </c>
      <c r="N92" s="7">
        <v>2724</v>
      </c>
      <c r="O92" s="7">
        <v>2992</v>
      </c>
    </row>
    <row r="93" spans="2:15">
      <c r="B93" s="5" t="s">
        <v>11</v>
      </c>
      <c r="C93" s="7">
        <f>SUM(D93:O93)</f>
        <v>9236</v>
      </c>
      <c r="D93" s="7">
        <v>2454</v>
      </c>
      <c r="E93" s="7">
        <v>21</v>
      </c>
      <c r="F93" s="7">
        <v>1</v>
      </c>
      <c r="G93" s="7">
        <v>620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6140</v>
      </c>
      <c r="O93" s="7">
        <v>0</v>
      </c>
    </row>
    <row r="94" spans="2:15"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>
      <c r="B95" s="5" t="s">
        <v>26</v>
      </c>
      <c r="C95" s="7">
        <f>SUM(D95:O95)</f>
        <v>9578</v>
      </c>
      <c r="D95" s="7">
        <f>SUM(D96:D97)</f>
        <v>2080</v>
      </c>
      <c r="E95" s="7">
        <f t="shared" ref="E95:O95" si="22">SUM(E96:E97)</f>
        <v>18</v>
      </c>
      <c r="F95" s="7">
        <f t="shared" si="22"/>
        <v>2</v>
      </c>
      <c r="G95" s="7">
        <f t="shared" si="22"/>
        <v>58</v>
      </c>
      <c r="H95" s="7">
        <f t="shared" si="22"/>
        <v>0</v>
      </c>
      <c r="I95" s="7">
        <f t="shared" si="22"/>
        <v>0</v>
      </c>
      <c r="J95" s="7">
        <f t="shared" si="22"/>
        <v>0</v>
      </c>
      <c r="K95" s="7">
        <f t="shared" si="22"/>
        <v>0</v>
      </c>
      <c r="L95" s="7">
        <f t="shared" si="22"/>
        <v>0</v>
      </c>
      <c r="M95" s="7">
        <f t="shared" si="22"/>
        <v>36</v>
      </c>
      <c r="N95" s="7">
        <f t="shared" si="22"/>
        <v>7383</v>
      </c>
      <c r="O95" s="7">
        <f t="shared" si="22"/>
        <v>1</v>
      </c>
    </row>
    <row r="96" spans="2:15">
      <c r="B96" s="5" t="s">
        <v>7</v>
      </c>
      <c r="C96" s="7">
        <f>SUM(D96:O96)</f>
        <v>9318</v>
      </c>
      <c r="D96" s="7">
        <v>1997</v>
      </c>
      <c r="E96" s="7">
        <v>18</v>
      </c>
      <c r="F96" s="7">
        <v>2</v>
      </c>
      <c r="G96" s="7">
        <v>58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7243</v>
      </c>
      <c r="O96" s="7">
        <v>0</v>
      </c>
    </row>
    <row r="97" spans="2:15">
      <c r="B97" s="5" t="s">
        <v>27</v>
      </c>
      <c r="C97" s="7">
        <f>SUM(D97:O97)</f>
        <v>260</v>
      </c>
      <c r="D97" s="7">
        <v>83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36</v>
      </c>
      <c r="N97" s="7">
        <v>140</v>
      </c>
      <c r="O97" s="7">
        <v>1</v>
      </c>
    </row>
    <row r="98" spans="2:15" ht="4.5" customHeight="1" thickBot="1">
      <c r="B98" s="4"/>
      <c r="C98" s="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2:15" ht="4.5" customHeight="1"/>
    <row r="100" spans="2:15" hidden="1">
      <c r="B100" s="3" t="s">
        <v>28</v>
      </c>
    </row>
    <row r="101" spans="2:15">
      <c r="B101" s="9" t="s">
        <v>29</v>
      </c>
    </row>
    <row r="102" spans="2:15" ht="4.5" customHeight="1"/>
    <row r="103" spans="2:15">
      <c r="B103" s="10" t="s">
        <v>30</v>
      </c>
    </row>
  </sheetData>
  <mergeCells count="15">
    <mergeCell ref="O4:O5"/>
    <mergeCell ref="P4:P5"/>
    <mergeCell ref="I4:I5"/>
    <mergeCell ref="J4:J5"/>
    <mergeCell ref="K4:K5"/>
    <mergeCell ref="L4:L5"/>
    <mergeCell ref="M4:M5"/>
    <mergeCell ref="N4:N5"/>
    <mergeCell ref="G4:G5"/>
    <mergeCell ref="H4:H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2019-08-19T12:38:25Z</dcterms:created>
  <dcterms:modified xsi:type="dcterms:W3CDTF">2021-05-11T14:29:10Z</dcterms:modified>
</cp:coreProperties>
</file>