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43C1D437-BFBD-4499-B3A3-5480A5EED9E8}" xr6:coauthVersionLast="47" xr6:coauthVersionMax="47" xr10:uidLastSave="{00000000-0000-0000-0000-000000000000}"/>
  <bookViews>
    <workbookView xWindow="-120" yWindow="-120" windowWidth="20730" windowHeight="11160" xr2:uid="{84402265-FF7D-4BA8-8680-94BD70135093}"/>
  </bookViews>
  <sheets>
    <sheet name="8.2.9" sheetId="1" r:id="rId1"/>
    <sheet name="Gráf-08.2.8-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'8.2.9'!$B$3:$K$104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B10" i="2"/>
  <c r="I96" i="1"/>
  <c r="D96" i="1" s="1"/>
  <c r="I95" i="1"/>
  <c r="D95" i="1" s="1"/>
  <c r="I94" i="1"/>
  <c r="D94" i="1" s="1"/>
  <c r="I93" i="1"/>
  <c r="D93" i="1"/>
  <c r="I92" i="1"/>
  <c r="D92" i="1" s="1"/>
  <c r="I91" i="1"/>
  <c r="D91" i="1" s="1"/>
  <c r="I90" i="1"/>
  <c r="D90" i="1" s="1"/>
  <c r="I89" i="1"/>
  <c r="D89" i="1" s="1"/>
  <c r="I88" i="1"/>
  <c r="D88" i="1" s="1"/>
  <c r="I87" i="1"/>
  <c r="D87" i="1" s="1"/>
  <c r="I86" i="1"/>
  <c r="D86" i="1" s="1"/>
  <c r="I85" i="1"/>
  <c r="D85" i="1"/>
  <c r="I84" i="1"/>
  <c r="D84" i="1" s="1"/>
  <c r="I83" i="1"/>
  <c r="D83" i="1" s="1"/>
  <c r="I82" i="1"/>
  <c r="D82" i="1" s="1"/>
  <c r="I81" i="1"/>
  <c r="D81" i="1" s="1"/>
  <c r="I80" i="1"/>
  <c r="D80" i="1" s="1"/>
  <c r="I79" i="1"/>
  <c r="D79" i="1"/>
  <c r="I78" i="1"/>
  <c r="D78" i="1" s="1"/>
  <c r="I77" i="1"/>
  <c r="D77" i="1" s="1"/>
  <c r="I76" i="1"/>
  <c r="D76" i="1" s="1"/>
  <c r="I75" i="1"/>
  <c r="D75" i="1" s="1"/>
  <c r="I74" i="1"/>
  <c r="D74" i="1" s="1"/>
  <c r="I73" i="1"/>
  <c r="D73" i="1"/>
  <c r="I72" i="1"/>
  <c r="D72" i="1" s="1"/>
  <c r="I71" i="1"/>
  <c r="D71" i="1" s="1"/>
  <c r="I70" i="1"/>
  <c r="D70" i="1" s="1"/>
  <c r="I69" i="1"/>
  <c r="D69" i="1" s="1"/>
  <c r="I68" i="1"/>
  <c r="D68" i="1" s="1"/>
  <c r="I67" i="1"/>
  <c r="D67" i="1" s="1"/>
  <c r="I66" i="1"/>
  <c r="D66" i="1" s="1"/>
  <c r="I65" i="1"/>
  <c r="D65" i="1" s="1"/>
  <c r="I64" i="1"/>
  <c r="D64" i="1" s="1"/>
  <c r="I63" i="1"/>
  <c r="D63" i="1" s="1"/>
  <c r="I62" i="1"/>
  <c r="D62" i="1" s="1"/>
  <c r="I61" i="1"/>
  <c r="D61" i="1"/>
  <c r="I60" i="1"/>
  <c r="D60" i="1" s="1"/>
  <c r="I59" i="1"/>
  <c r="D59" i="1" s="1"/>
  <c r="I58" i="1"/>
  <c r="D58" i="1" s="1"/>
  <c r="I57" i="1"/>
  <c r="D57" i="1" s="1"/>
  <c r="I56" i="1"/>
  <c r="D56" i="1" s="1"/>
  <c r="I55" i="1"/>
  <c r="D55" i="1"/>
  <c r="I54" i="1"/>
  <c r="D54" i="1" s="1"/>
  <c r="I53" i="1"/>
  <c r="D53" i="1" s="1"/>
  <c r="I52" i="1"/>
  <c r="D52" i="1" s="1"/>
  <c r="I51" i="1"/>
  <c r="D51" i="1" s="1"/>
  <c r="I50" i="1"/>
  <c r="D50" i="1" s="1"/>
  <c r="I49" i="1"/>
  <c r="D49" i="1" s="1"/>
  <c r="I48" i="1"/>
  <c r="D48" i="1" s="1"/>
  <c r="I47" i="1"/>
  <c r="D47" i="1" s="1"/>
  <c r="I46" i="1"/>
  <c r="D46" i="1" s="1"/>
  <c r="I45" i="1"/>
  <c r="D45" i="1" s="1"/>
  <c r="I44" i="1"/>
  <c r="D44" i="1" s="1"/>
  <c r="I43" i="1"/>
  <c r="I42" i="1"/>
  <c r="D42" i="1" s="1"/>
  <c r="I41" i="1"/>
  <c r="D41" i="1" s="1"/>
  <c r="I40" i="1"/>
  <c r="D40" i="1" s="1"/>
  <c r="I39" i="1"/>
  <c r="D39" i="1" s="1"/>
  <c r="I38" i="1"/>
  <c r="D38" i="1" s="1"/>
  <c r="I37" i="1"/>
  <c r="D37" i="1" s="1"/>
  <c r="I36" i="1"/>
  <c r="D36" i="1" s="1"/>
  <c r="I35" i="1"/>
  <c r="D35" i="1" s="1"/>
  <c r="I34" i="1"/>
  <c r="D34" i="1" s="1"/>
  <c r="I33" i="1"/>
  <c r="D33" i="1" s="1"/>
  <c r="I32" i="1"/>
  <c r="D32" i="1" s="1"/>
  <c r="I31" i="1"/>
  <c r="D31" i="1" s="1"/>
  <c r="I30" i="1"/>
  <c r="D30" i="1" s="1"/>
  <c r="I29" i="1"/>
  <c r="D29" i="1" s="1"/>
  <c r="I28" i="1"/>
  <c r="D28" i="1" s="1"/>
  <c r="I27" i="1"/>
  <c r="D27" i="1" s="1"/>
  <c r="I26" i="1"/>
  <c r="D26" i="1" s="1"/>
  <c r="I25" i="1"/>
  <c r="D25" i="1" s="1"/>
  <c r="I24" i="1"/>
  <c r="D24" i="1" s="1"/>
  <c r="I23" i="1"/>
  <c r="D23" i="1" s="1"/>
  <c r="I22" i="1"/>
  <c r="D22" i="1" s="1"/>
  <c r="I21" i="1"/>
  <c r="D21" i="1" s="1"/>
  <c r="I20" i="1"/>
  <c r="D20" i="1" s="1"/>
  <c r="I19" i="1"/>
  <c r="D19" i="1" s="1"/>
  <c r="I18" i="1"/>
  <c r="D18" i="1" s="1"/>
  <c r="I17" i="1"/>
  <c r="D17" i="1" s="1"/>
  <c r="I16" i="1"/>
  <c r="D16" i="1" s="1"/>
  <c r="I15" i="1"/>
  <c r="D15" i="1" s="1"/>
  <c r="I14" i="1"/>
  <c r="D14" i="1" s="1"/>
  <c r="I13" i="1"/>
  <c r="D13" i="1" s="1"/>
  <c r="I12" i="1"/>
  <c r="D12" i="1" s="1"/>
  <c r="I11" i="1"/>
  <c r="D11" i="1" s="1"/>
  <c r="I10" i="1"/>
  <c r="D10" i="1" s="1"/>
  <c r="I9" i="1"/>
  <c r="D9" i="1" s="1"/>
  <c r="J7" i="1"/>
  <c r="H7" i="1"/>
  <c r="G7" i="1"/>
  <c r="F7" i="1"/>
  <c r="E7" i="1"/>
  <c r="I7" i="1" l="1"/>
  <c r="D7" i="1" s="1"/>
</calcChain>
</file>

<file path=xl/sharedStrings.xml><?xml version="1.0" encoding="utf-8"?>
<sst xmlns="http://schemas.openxmlformats.org/spreadsheetml/2006/main" count="112" uniqueCount="108">
  <si>
    <t>Cuadro  8.2.9. Comercio exterior del Paraguay con el Mercosur y resto del mundo. Exportaciones (en miles de US$ FOB) por país, según capítulo. Año 2021</t>
  </si>
  <si>
    <t>Nº</t>
  </si>
  <si>
    <r>
      <t>Capítulo</t>
    </r>
    <r>
      <rPr>
        <vertAlign val="superscript"/>
        <sz val="10"/>
        <rFont val="Times New Roman"/>
        <family val="1"/>
      </rPr>
      <t>1/</t>
    </r>
  </si>
  <si>
    <t>Total general</t>
  </si>
  <si>
    <t>País</t>
  </si>
  <si>
    <t>MERCOSUR</t>
  </si>
  <si>
    <t>Resto del mundo</t>
  </si>
  <si>
    <t>Argentina</t>
  </si>
  <si>
    <t>Brasil</t>
  </si>
  <si>
    <t>Uruguay</t>
  </si>
  <si>
    <t>Venezuela</t>
  </si>
  <si>
    <t>TOTAL</t>
  </si>
  <si>
    <t>Total</t>
  </si>
  <si>
    <t>Animales vivos</t>
  </si>
  <si>
    <t>Carne y despojos comestibles</t>
  </si>
  <si>
    <t>Pescados, crustáceos y moluscos</t>
  </si>
  <si>
    <t>Leche, productos lácteos</t>
  </si>
  <si>
    <t>Demás productos animales no exportables en otras partidas</t>
  </si>
  <si>
    <t>Plantas vivas y productos de floricultura</t>
  </si>
  <si>
    <t>Legumbres, hortalizas, plantas y raíces</t>
  </si>
  <si>
    <t>Frutos comestibles, cortezas de agrios</t>
  </si>
  <si>
    <t>Café, té, yerba mate y especias</t>
  </si>
  <si>
    <t>Cereales</t>
  </si>
  <si>
    <t>Productos de la molinería, malta y almidón</t>
  </si>
  <si>
    <t>Semillas, frutos oleaginosos</t>
  </si>
  <si>
    <t>Goma, resinas</t>
  </si>
  <si>
    <t>Grasa vacuna industrial, ceras de origen animal</t>
  </si>
  <si>
    <t>Preparados de carne, pescados crustáceos</t>
  </si>
  <si>
    <t>Azúcares y artículos de confitería</t>
  </si>
  <si>
    <t>Cacao y sus preparaciones</t>
  </si>
  <si>
    <t>Preparaciones a base de cereales</t>
  </si>
  <si>
    <t>Preparaciones legumbres y hortalizas</t>
  </si>
  <si>
    <t>Preparaciones alimenticias diversas</t>
  </si>
  <si>
    <t>Bebidas, líquidos alcohólicos</t>
  </si>
  <si>
    <t>Residuos y desperdicios de industria alimenticia</t>
  </si>
  <si>
    <t>Tabaco y sucedáneos del tabaco</t>
  </si>
  <si>
    <t>Sal, azufre, tierras, piedras y yesos</t>
  </si>
  <si>
    <t>Minerales metalíferos, escorias y cenizas</t>
  </si>
  <si>
    <t>Combustibles y aceites minerales</t>
  </si>
  <si>
    <t>Productos químicos inorgánicos, compuestos inorgánicos</t>
  </si>
  <si>
    <t>Productos químicos orgánicos</t>
  </si>
  <si>
    <t>Productos farmacéuticos</t>
  </si>
  <si>
    <t>Abonos</t>
  </si>
  <si>
    <t>Extracto curtiente, tintóreos, taninos</t>
  </si>
  <si>
    <t>Aceites esenciales, resinoideos</t>
  </si>
  <si>
    <t>Jabones, agentes de superficie, etc.</t>
  </si>
  <si>
    <t>Materias albuminoideas colas y productos de almidón</t>
  </si>
  <si>
    <t>Pólvora, Explosivos y Fósforos</t>
  </si>
  <si>
    <t>Productos fotográficos y cinematográficos</t>
  </si>
  <si>
    <t>Productos diversos de la industria química</t>
  </si>
  <si>
    <t>Materias plásticas y manufacturas de estas</t>
  </si>
  <si>
    <t>Caucho y manufacturas de caucho</t>
  </si>
  <si>
    <t>Pieles y cueros (excepto la peletería)</t>
  </si>
  <si>
    <t>Manufacturas de cueros, artículos de talabartería</t>
  </si>
  <si>
    <t>Peletería y confecciones de peletería</t>
  </si>
  <si>
    <t>Maderas, carbón vegetal, manufacturas de madera</t>
  </si>
  <si>
    <t>Manufacturas de espartería y de cestería</t>
  </si>
  <si>
    <t>Pastas de maderas u otras materias fibrosas</t>
  </si>
  <si>
    <t>Papel, cartón y sus manufacturas</t>
  </si>
  <si>
    <t>Productos editoriales, de la prensa y gráfica</t>
  </si>
  <si>
    <t>Algodón</t>
  </si>
  <si>
    <t>Filamentos sintéticos o artificiales</t>
  </si>
  <si>
    <t>Fibras sintéticas o artificiales discontinuas</t>
  </si>
  <si>
    <t>Guata, fieltro y telas sin tejer</t>
  </si>
  <si>
    <t>Alfombras y demás revestimientos para el suelo</t>
  </si>
  <si>
    <t>Tejidos especiales, superficiales y  textiles</t>
  </si>
  <si>
    <t>Tejidos impregnados, revestidos</t>
  </si>
  <si>
    <t>Tejidos de puntos</t>
  </si>
  <si>
    <t>Prendas, complementos de vestir de punto</t>
  </si>
  <si>
    <t>Prendas, complementos de vestir excepto de punto</t>
  </si>
  <si>
    <t>Los demás artículos textiles, confecciones</t>
  </si>
  <si>
    <t>Calzados, polainas, botines y artículos Análogos</t>
  </si>
  <si>
    <t>Artículos de sombrería y sus partes</t>
  </si>
  <si>
    <t>Paraguas, sombrillas etc., y sus partes</t>
  </si>
  <si>
    <t>Plumas, artículos de plumas. Manufactura de cabello</t>
  </si>
  <si>
    <t>Manufacturas de piedra, yeso y cemento</t>
  </si>
  <si>
    <t>Productos cerámicos</t>
  </si>
  <si>
    <t>Vidrios y manufacturas de vidrio</t>
  </si>
  <si>
    <t>Perlas finas o cultivadas y piedras preciosas</t>
  </si>
  <si>
    <t>Fundición, hierro y acero</t>
  </si>
  <si>
    <t>Manufacturas de fundición de hierro y acero</t>
  </si>
  <si>
    <t>Cobre y manufacturas de cobre</t>
  </si>
  <si>
    <t>Aluminio y manufacturas de aluminio</t>
  </si>
  <si>
    <t>Plomo y sus manufacturas</t>
  </si>
  <si>
    <t>Zinc y manufacturas de zinc</t>
  </si>
  <si>
    <t>Estaño y manufacturas de estaño</t>
  </si>
  <si>
    <t>Herramientas y útiles y artículos de cuchillería</t>
  </si>
  <si>
    <t>Manufacturas de diversos metales</t>
  </si>
  <si>
    <t>Reactores nucleares, calderas y máquinas</t>
  </si>
  <si>
    <t>Máquinas, aparatos y materiales eléctricos</t>
  </si>
  <si>
    <t>Vehículos y material para vías férreas</t>
  </si>
  <si>
    <t>Vehículos terrestres, automóvil y  tractores</t>
  </si>
  <si>
    <t>Navegación aérea o espacial</t>
  </si>
  <si>
    <t>Navegación marítima o fluvial</t>
  </si>
  <si>
    <t>Instrumentos y aparatos de óptica, fotográfica</t>
  </si>
  <si>
    <t>Relojería</t>
  </si>
  <si>
    <t>Instrumentos musicales y sus partes</t>
  </si>
  <si>
    <t>Muebles, mobiliarios médico quirúrgico</t>
  </si>
  <si>
    <t>Juguetes, juegos artificiales para  recreo o deporte</t>
  </si>
  <si>
    <t>Manufacturas diversas</t>
  </si>
  <si>
    <t>Objetos de arte</t>
  </si>
  <si>
    <t>1/ Corresponde al Sistema Armonizado de Designación y Codificación de Mercaderías, implementado desde el año 1988.</t>
  </si>
  <si>
    <t xml:space="preserve">Fuente: Banco Central del Paraguay. Boletín de Comercio Exterior 1° Trimestre 2023. </t>
  </si>
  <si>
    <t>Notas: El valor 0 indica menos de la mitad de la unidad empleada.</t>
  </si>
  <si>
    <t xml:space="preserve">             Las sumas totales pueden tener diferencias debido a redondeos decimales.</t>
  </si>
  <si>
    <t>← Índice</t>
  </si>
  <si>
    <t>EXPORTACIÓN</t>
  </si>
  <si>
    <t>Resto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</si>
</sst>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.0"/>
    <numFmt numFmtId="166" formatCode="_(* #,##0.00_);_(* \(#,##0.00\);_(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BaskervilleT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 Light"/>
      <family val="1"/>
      <scheme val="major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name val="Calibri Light"/>
      <family val="1"/>
      <scheme val="major"/>
    </font>
    <font>
      <sz val="10"/>
      <color theme="0"/>
      <name val="Times New Roman"/>
      <family val="1"/>
    </font>
    <font>
      <u/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2" fillId="0" borderId="0" xfId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indent="6"/>
    </xf>
    <xf numFmtId="0" fontId="3" fillId="0" borderId="2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indent="7"/>
    </xf>
    <xf numFmtId="3" fontId="3" fillId="0" borderId="0" xfId="2" applyNumberFormat="1" applyFont="1" applyFill="1"/>
    <xf numFmtId="3" fontId="3" fillId="0" borderId="0" xfId="2" applyNumberFormat="1" applyFont="1" applyFill="1" applyAlignment="1"/>
    <xf numFmtId="0" fontId="7" fillId="3" borderId="0" xfId="2" applyFont="1" applyFill="1" applyAlignment="1" applyProtection="1">
      <alignment horizontal="left" indent="7"/>
    </xf>
    <xf numFmtId="0" fontId="7" fillId="3" borderId="0" xfId="2" applyFont="1" applyFill="1"/>
    <xf numFmtId="3" fontId="7" fillId="3" borderId="0" xfId="2" applyNumberFormat="1" applyFont="1" applyFill="1" applyAlignment="1" applyProtection="1">
      <alignment horizontal="right" wrapText="1"/>
    </xf>
    <xf numFmtId="3" fontId="7" fillId="3" borderId="0" xfId="2" applyNumberFormat="1" applyFont="1" applyFill="1" applyAlignment="1" applyProtection="1">
      <alignment horizontal="right"/>
    </xf>
    <xf numFmtId="3" fontId="7" fillId="0" borderId="0" xfId="2" applyNumberFormat="1" applyFont="1" applyFill="1" applyAlignment="1" applyProtection="1">
      <alignment horizontal="right" wrapText="1"/>
    </xf>
    <xf numFmtId="3" fontId="7" fillId="0" borderId="0" xfId="2" applyNumberFormat="1" applyFont="1" applyFill="1" applyAlignment="1" applyProtection="1">
      <alignment horizontal="right"/>
    </xf>
    <xf numFmtId="3" fontId="3" fillId="0" borderId="0" xfId="2" applyNumberFormat="1" applyFont="1" applyFill="1" applyAlignment="1">
      <alignment horizontal="right" wrapText="1"/>
    </xf>
    <xf numFmtId="0" fontId="3" fillId="0" borderId="0" xfId="2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3" fontId="3" fillId="0" borderId="0" xfId="2" applyNumberFormat="1" applyFont="1" applyFill="1" applyAlignment="1" applyProtection="1">
      <alignment horizontal="right" wrapText="1"/>
    </xf>
    <xf numFmtId="164" fontId="3" fillId="0" borderId="0" xfId="3" applyNumberFormat="1" applyFont="1" applyAlignment="1">
      <alignment horizontal="right"/>
    </xf>
    <xf numFmtId="164" fontId="3" fillId="0" borderId="0" xfId="3" applyNumberFormat="1" applyFont="1" applyAlignment="1">
      <alignment horizontal="right" wrapText="1"/>
    </xf>
    <xf numFmtId="3" fontId="3" fillId="0" borderId="0" xfId="2" applyNumberFormat="1" applyFont="1" applyFill="1" applyBorder="1" applyAlignment="1">
      <alignment horizontal="right" wrapText="1"/>
    </xf>
    <xf numFmtId="0" fontId="3" fillId="0" borderId="0" xfId="2" quotePrefix="1" applyFont="1" applyFill="1" applyBorder="1" applyAlignment="1" applyProtection="1">
      <alignment horizontal="left"/>
    </xf>
    <xf numFmtId="0" fontId="4" fillId="2" borderId="0" xfId="0" applyFont="1" applyFill="1"/>
    <xf numFmtId="0" fontId="3" fillId="2" borderId="0" xfId="2" applyFont="1" applyFill="1" applyBorder="1" applyAlignment="1" applyProtection="1">
      <alignment horizontal="center"/>
    </xf>
    <xf numFmtId="0" fontId="3" fillId="2" borderId="0" xfId="0" applyFont="1" applyFill="1" applyAlignment="1">
      <alignment vertical="center"/>
    </xf>
    <xf numFmtId="3" fontId="3" fillId="2" borderId="0" xfId="2" applyNumberFormat="1" applyFont="1" applyFill="1" applyAlignment="1" applyProtection="1">
      <alignment horizontal="right" wrapText="1"/>
    </xf>
    <xf numFmtId="164" fontId="3" fillId="2" borderId="0" xfId="3" applyNumberFormat="1" applyFont="1" applyFill="1" applyAlignment="1">
      <alignment horizontal="right"/>
    </xf>
    <xf numFmtId="164" fontId="3" fillId="2" borderId="0" xfId="3" applyNumberFormat="1" applyFont="1" applyFill="1" applyAlignment="1">
      <alignment horizontal="right" wrapText="1"/>
    </xf>
    <xf numFmtId="3" fontId="3" fillId="2" borderId="0" xfId="2" applyNumberFormat="1" applyFont="1" applyFill="1" applyBorder="1" applyAlignment="1">
      <alignment horizontal="right" wrapText="1"/>
    </xf>
    <xf numFmtId="0" fontId="3" fillId="2" borderId="0" xfId="0" applyFont="1" applyFill="1"/>
    <xf numFmtId="0" fontId="3" fillId="0" borderId="0" xfId="2" applyFont="1" applyFill="1" applyBorder="1" applyAlignment="1" applyProtection="1">
      <alignment horizontal="left"/>
    </xf>
    <xf numFmtId="1" fontId="3" fillId="0" borderId="0" xfId="3" applyNumberFormat="1" applyFont="1" applyAlignment="1">
      <alignment horizontal="right" wrapText="1"/>
    </xf>
    <xf numFmtId="3" fontId="3" fillId="2" borderId="0" xfId="2" applyNumberFormat="1" applyFont="1" applyFill="1" applyBorder="1" applyAlignment="1" applyProtection="1">
      <alignment horizontal="right" wrapText="1"/>
    </xf>
    <xf numFmtId="0" fontId="8" fillId="2" borderId="0" xfId="0" applyFont="1" applyFill="1" applyAlignment="1">
      <alignment horizontal="left" vertical="center"/>
    </xf>
    <xf numFmtId="0" fontId="3" fillId="2" borderId="0" xfId="2" quotePrefix="1" applyFont="1" applyFill="1" applyBorder="1" applyAlignment="1" applyProtection="1">
      <alignment horizontal="left"/>
    </xf>
    <xf numFmtId="0" fontId="3" fillId="2" borderId="0" xfId="2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left" indent="7"/>
    </xf>
    <xf numFmtId="0" fontId="3" fillId="0" borderId="7" xfId="2" applyFont="1" applyFill="1" applyBorder="1" applyAlignment="1" applyProtection="1">
      <alignment horizontal="left"/>
    </xf>
    <xf numFmtId="165" fontId="3" fillId="0" borderId="7" xfId="2" applyNumberFormat="1" applyFont="1" applyFill="1" applyBorder="1" applyAlignment="1">
      <alignment horizontal="right"/>
    </xf>
    <xf numFmtId="165" fontId="3" fillId="0" borderId="7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3" fontId="3" fillId="0" borderId="0" xfId="2" applyNumberFormat="1" applyFont="1" applyFill="1" applyAlignment="1">
      <alignment horizontal="right"/>
    </xf>
    <xf numFmtId="165" fontId="7" fillId="0" borderId="0" xfId="2" applyNumberFormat="1" applyFont="1" applyFill="1" applyAlignment="1" applyProtection="1">
      <alignment horizontal="right"/>
    </xf>
    <xf numFmtId="0" fontId="9" fillId="0" borderId="0" xfId="0" applyFont="1"/>
    <xf numFmtId="0" fontId="10" fillId="0" borderId="0" xfId="2" applyFont="1" applyFill="1" applyAlignment="1" applyProtection="1">
      <alignment horizontal="left"/>
    </xf>
    <xf numFmtId="3" fontId="10" fillId="0" borderId="0" xfId="2" applyNumberFormat="1" applyFont="1" applyFill="1" applyAlignment="1">
      <alignment horizontal="right"/>
    </xf>
    <xf numFmtId="0" fontId="10" fillId="0" borderId="0" xfId="0" applyFont="1"/>
    <xf numFmtId="165" fontId="11" fillId="0" borderId="0" xfId="2" applyNumberFormat="1" applyFont="1" applyFill="1" applyAlignment="1" applyProtection="1">
      <alignment horizontal="right"/>
    </xf>
    <xf numFmtId="3" fontId="10" fillId="0" borderId="0" xfId="2" applyNumberFormat="1" applyFont="1" applyFill="1"/>
    <xf numFmtId="3" fontId="10" fillId="0" borderId="0" xfId="2" applyNumberFormat="1" applyFont="1" applyFill="1" applyAlignment="1" applyProtection="1">
      <alignment horizontal="left"/>
    </xf>
    <xf numFmtId="0" fontId="12" fillId="0" borderId="0" xfId="0" applyFont="1"/>
    <xf numFmtId="3" fontId="12" fillId="0" borderId="0" xfId="2" applyNumberFormat="1" applyFont="1" applyFill="1"/>
    <xf numFmtId="3" fontId="13" fillId="0" borderId="0" xfId="0" applyNumberFormat="1" applyFont="1"/>
    <xf numFmtId="0" fontId="13" fillId="0" borderId="0" xfId="0" applyFont="1"/>
    <xf numFmtId="0" fontId="14" fillId="0" borderId="0" xfId="2" applyFont="1" applyFill="1"/>
    <xf numFmtId="3" fontId="12" fillId="2" borderId="0" xfId="2" applyNumberFormat="1" applyFont="1" applyFill="1"/>
    <xf numFmtId="0" fontId="12" fillId="2" borderId="0" xfId="0" applyFont="1" applyFill="1"/>
    <xf numFmtId="3" fontId="12" fillId="2" borderId="0" xfId="2" applyNumberFormat="1" applyFont="1" applyFill="1" applyBorder="1"/>
    <xf numFmtId="0" fontId="15" fillId="0" borderId="0" xfId="0" applyFont="1"/>
    <xf numFmtId="0" fontId="12" fillId="0" borderId="0" xfId="4" applyFont="1"/>
    <xf numFmtId="0" fontId="16" fillId="0" borderId="0" xfId="5" applyFont="1" applyFill="1"/>
    <xf numFmtId="0" fontId="3" fillId="0" borderId="0" xfId="4"/>
    <xf numFmtId="0" fontId="12" fillId="0" borderId="0" xfId="5" applyFont="1" applyFill="1" applyAlignment="1">
      <alignment horizontal="center"/>
    </xf>
    <xf numFmtId="0" fontId="12" fillId="0" borderId="0" xfId="4" applyFont="1" applyFill="1"/>
    <xf numFmtId="167" fontId="12" fillId="0" borderId="0" xfId="6" applyNumberFormat="1" applyFont="1"/>
    <xf numFmtId="3" fontId="12" fillId="0" borderId="0" xfId="8" applyNumberFormat="1" applyFont="1" applyAlignment="1">
      <alignment vertical="center" wrapText="1"/>
    </xf>
    <xf numFmtId="3" fontId="3" fillId="0" borderId="0" xfId="8" applyNumberFormat="1" applyAlignment="1">
      <alignment vertical="center" wrapText="1"/>
    </xf>
    <xf numFmtId="167" fontId="12" fillId="0" borderId="0" xfId="6" applyNumberFormat="1" applyFont="1" applyFill="1"/>
    <xf numFmtId="0" fontId="17" fillId="0" borderId="0" xfId="4" applyFont="1"/>
    <xf numFmtId="0" fontId="18" fillId="0" borderId="0" xfId="1" applyFont="1" applyFill="1"/>
    <xf numFmtId="0" fontId="17" fillId="0" borderId="0" xfId="5" applyFont="1" applyFill="1" applyAlignment="1">
      <alignment horizontal="center"/>
    </xf>
    <xf numFmtId="0" fontId="17" fillId="0" borderId="0" xfId="4" applyFont="1" applyFill="1"/>
    <xf numFmtId="0" fontId="17" fillId="0" borderId="0" xfId="5" applyFont="1" applyFill="1"/>
    <xf numFmtId="1" fontId="19" fillId="0" borderId="0" xfId="5" applyNumberFormat="1" applyFont="1" applyFill="1" applyAlignment="1">
      <alignment horizontal="center"/>
    </xf>
    <xf numFmtId="0" fontId="17" fillId="0" borderId="0" xfId="5" applyFont="1" applyFill="1" applyBorder="1" applyAlignment="1" applyProtection="1">
      <alignment horizontal="left" vertical="center"/>
    </xf>
    <xf numFmtId="167" fontId="17" fillId="0" borderId="0" xfId="6" applyNumberFormat="1" applyFont="1"/>
    <xf numFmtId="37" fontId="17" fillId="0" borderId="0" xfId="5" applyNumberFormat="1" applyFont="1" applyFill="1" applyAlignment="1">
      <alignment horizontal="left"/>
    </xf>
    <xf numFmtId="3" fontId="17" fillId="0" borderId="0" xfId="4" applyNumberFormat="1" applyFont="1" applyFill="1"/>
    <xf numFmtId="3" fontId="17" fillId="0" borderId="0" xfId="4" applyNumberFormat="1" applyFont="1"/>
    <xf numFmtId="3" fontId="17" fillId="0" borderId="0" xfId="7" applyNumberFormat="1" applyFont="1" applyFill="1" applyAlignment="1">
      <alignment horizontal="right"/>
    </xf>
    <xf numFmtId="0" fontId="17" fillId="0" borderId="0" xfId="5" applyFont="1" applyFill="1" applyAlignment="1">
      <alignment horizontal="left"/>
    </xf>
    <xf numFmtId="0" fontId="19" fillId="0" borderId="0" xfId="4" applyFont="1" applyFill="1"/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</cellXfs>
  <cellStyles count="9">
    <cellStyle name="ANCLAS,REZONES Y SUS PARTES,DE FUNDICION,DE HIERRO O DE ACERO 2 2" xfId="2" xr:uid="{7FEE7E4E-6E95-4D56-A83C-A0840E4E7813}"/>
    <cellStyle name="ANCLAS,REZONES Y SUS PARTES,DE FUNDICION,DE HIERRO O DE ACERO 4" xfId="5" xr:uid="{1FC80B11-8F8C-4F11-BE7D-16FED645558D}"/>
    <cellStyle name="Hipervínculo" xfId="1" builtinId="8"/>
    <cellStyle name="Millares [0] 4" xfId="7" xr:uid="{2A87D68F-3AEC-4EE6-ADAF-AB9CEF3CB849}"/>
    <cellStyle name="Millares 12 4" xfId="6" xr:uid="{C1CD595E-8040-45F5-9D9F-C66F947705E3}"/>
    <cellStyle name="Normal" xfId="0" builtinId="0"/>
    <cellStyle name="Normal 21 2 2" xfId="3" xr:uid="{62B0497C-E8B0-4E65-8978-CAB981D9CD10}"/>
    <cellStyle name="Normal 53 54" xfId="4" xr:uid="{DDCF37FB-A7E9-4B82-9A80-3436FDADD9FB}"/>
    <cellStyle name="Normal_APENDICE ESTADÍSTICO Ene99" xfId="8" xr:uid="{EA88C5CE-8C40-436B-8219-9B851C9903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6571539333214"/>
          <c:y val="0.17146216768916184"/>
          <c:w val="0.85671750241746103"/>
          <c:h val="0.68560050272665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'Gráf-08.2.8-9'!$B$3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'Gráf-08.2.8-9'!$A$4:$A$8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'Gráf-08.2.8-9'!$B$4:$B$8</c:f>
              <c:numCache>
                <c:formatCode>_(* #,##0_);_(* \(#,##0\);_(* "-"??_);_(@_)</c:formatCode>
                <c:ptCount val="5"/>
                <c:pt idx="0">
                  <c:v>2125086.9999999995</c:v>
                </c:pt>
                <c:pt idx="1">
                  <c:v>3023937.1599999978</c:v>
                </c:pt>
                <c:pt idx="2">
                  <c:v>104704.14</c:v>
                </c:pt>
                <c:pt idx="3">
                  <c:v>9660.31</c:v>
                </c:pt>
                <c:pt idx="4" formatCode="#,##0">
                  <c:v>3254542.8999999994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F-4CD2-8FA5-F09002290175}"/>
            </c:ext>
          </c:extLst>
        </c:ser>
        <c:ser>
          <c:idx val="1"/>
          <c:order val="1"/>
          <c:tx>
            <c:strRef>
              <c:f>'Gráf-08.2.8-9'!$C$3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'Gráf-08.2.8-9'!$A$4:$A$8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'Gráf-08.2.8-9'!$C$4:$C$8</c:f>
              <c:numCache>
                <c:formatCode>_(* #,##0_);_(* \(#,##0\);_(* "-"??_);_(@_)</c:formatCode>
                <c:ptCount val="5"/>
                <c:pt idx="0">
                  <c:v>2639549.8090000008</c:v>
                </c:pt>
                <c:pt idx="1">
                  <c:v>3557458.469</c:v>
                </c:pt>
                <c:pt idx="2">
                  <c:v>115819.81500000003</c:v>
                </c:pt>
                <c:pt idx="3">
                  <c:v>1365.3999999999999</c:v>
                </c:pt>
                <c:pt idx="4" formatCode="#,##0">
                  <c:v>4256776.370000002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F-4CD2-8FA5-F09002290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353152"/>
        <c:axId val="120977600"/>
        <c:axId val="0"/>
      </c:bar3DChart>
      <c:catAx>
        <c:axId val="12235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209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76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5.2199367936150882E-2"/>
              <c:y val="0.3287078338126722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2235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095880872033895"/>
          <c:y val="0.94653081588462751"/>
          <c:w val="0.318120675256503"/>
          <c:h val="4.63156101430527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parajita" pitchFamily="34" charset="0"/>
          <a:ea typeface="Arial"/>
          <a:cs typeface="Aparajita" pitchFamily="34" charset="0"/>
        </a:defRPr>
      </a:pPr>
      <a:endParaRPr lang="es-PY"/>
    </a:p>
  </c:txPr>
  <c:printSettings>
    <c:headerFooter alignWithMargins="0"/>
    <c:pageMargins b="1.7716535433070868" l="0.98425196850393659" r="1.377952755905512" t="1.1811023622047245" header="0" footer="0"/>
    <c:pageSetup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383962</xdr:colOff>
      <xdr:row>0</xdr:row>
      <xdr:rowOff>172010</xdr:rowOff>
    </xdr:from>
    <xdr:to>
      <xdr:col>15</xdr:col>
      <xdr:colOff>231562</xdr:colOff>
      <xdr:row>31</xdr:row>
      <xdr:rowOff>60833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32A5AF-1C98-46B6-A006-B07D2EB66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331693</xdr:colOff>
      <xdr:row>28</xdr:row>
      <xdr:rowOff>133511</xdr:rowOff>
    </xdr:from>
    <xdr:to>
      <xdr:col>11</xdr:col>
      <xdr:colOff>290872</xdr:colOff>
      <xdr:row>30</xdr:row>
      <xdr:rowOff>39221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3742334-BE5C-4DF3-B7EF-C64C729F9095}"/>
            </a:ext>
          </a:extLst>
        </xdr:cNvPr>
        <xdr:cNvSpPr txBox="1"/>
      </xdr:nvSpPr>
      <xdr:spPr>
        <a:xfrm>
          <a:off x="8408893" y="4715036"/>
          <a:ext cx="721179" cy="22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900"/>
            <a:t>País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0.05658</cdr:x>
      <cdr:y>0.03017</cdr:y>
    </cdr:from>
    <cdr:to>
      <cdr:x>0.9156</cdr:x>
      <cdr:y>0.15251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9575" y="148857"/>
          <a:ext cx="6218453" cy="603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>
              <a:latin typeface="+mn-lt"/>
              <a:ea typeface="Tahoma" pitchFamily="34" charset="0"/>
              <a:cs typeface="Tahoma" pitchFamily="34" charset="0"/>
            </a:rPr>
            <a:t>Exportación con MERCOSUR y resto del mundo.</a:t>
          </a:r>
        </a:p>
        <a:p xmlns:a="http://schemas.openxmlformats.org/drawingml/2006/main">
          <a:pPr algn="ctr"/>
          <a:r>
            <a:rPr lang="es-PY" sz="1500" b="0" i="0" u="none" strike="noStrike" baseline="0">
              <a:latin typeface="+mn-lt"/>
              <a:ea typeface="Tahoma" pitchFamily="34" charset="0"/>
              <a:cs typeface="Tahoma" pitchFamily="34" charset="0"/>
            </a:rPr>
            <a:t>Periodo 2020-2021</a:t>
          </a:r>
        </a:p>
      </cdr:txBody>
    </cdr:sp>
  </cdr:relSizeAnchor>
  <cdr:relSizeAnchor xmlns:cdr="http://schemas.openxmlformats.org/drawingml/2006/chartDrawing">
    <cdr:from>
      <cdr:x>0.01873</cdr:x>
      <cdr:y>0.93489</cdr:y>
    </cdr:from>
    <cdr:to>
      <cdr:x>0.23995</cdr:x>
      <cdr:y>0.96604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68" y="4782211"/>
          <a:ext cx="1651983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Cuadros 8.2.8.  y 8.2.9.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DA9E-1DF0-4C6A-9240-3936917E16AA}">
  <dimension ref="A1:P104"/>
  <sheetViews>
    <sheetView showGridLines="0" tabSelected="1" zoomScale="70" zoomScaleNormal="70" workbookViewId="0"/>
  </sheetViews>
  <sheetFormatPr baseColWidth="10" defaultRowHeight="15" x14ac:dyDescent="0.25"/>
  <cols>
    <col min="1" max="1" width="2.85546875" style="3" customWidth="1"/>
    <col min="2" max="2" width="7" style="2" customWidth="1"/>
    <col min="3" max="3" width="52.7109375" style="2" customWidth="1"/>
    <col min="4" max="4" width="14.85546875" style="2" customWidth="1"/>
    <col min="5" max="5" width="12.5703125" style="2" customWidth="1"/>
    <col min="6" max="10" width="14.85546875" style="2" customWidth="1"/>
    <col min="11" max="11" width="24.140625" style="53" customWidth="1"/>
    <col min="12" max="16" width="13.5703125" style="53" bestFit="1" customWidth="1"/>
    <col min="17" max="17" width="13.5703125" style="2" bestFit="1" customWidth="1"/>
    <col min="18" max="16384" width="11.42578125" style="2"/>
  </cols>
  <sheetData>
    <row r="1" spans="1:12" x14ac:dyDescent="0.25">
      <c r="A1" s="1"/>
    </row>
    <row r="2" spans="1:12" x14ac:dyDescent="0.25">
      <c r="B2" s="2" t="s">
        <v>0</v>
      </c>
    </row>
    <row r="3" spans="1:12" ht="5.0999999999999996" customHeight="1" x14ac:dyDescent="0.2">
      <c r="A3" s="2"/>
      <c r="B3" s="4"/>
    </row>
    <row r="4" spans="1:12" ht="15" customHeight="1" x14ac:dyDescent="0.25">
      <c r="B4" s="86" t="s">
        <v>1</v>
      </c>
      <c r="C4" s="88" t="s">
        <v>2</v>
      </c>
      <c r="D4" s="85" t="s">
        <v>3</v>
      </c>
      <c r="E4" s="89" t="s">
        <v>4</v>
      </c>
      <c r="F4" s="90"/>
      <c r="G4" s="90"/>
      <c r="H4" s="91"/>
      <c r="I4" s="85" t="s">
        <v>5</v>
      </c>
      <c r="J4" s="85" t="s">
        <v>6</v>
      </c>
    </row>
    <row r="5" spans="1:12" x14ac:dyDescent="0.25">
      <c r="B5" s="87"/>
      <c r="C5" s="87"/>
      <c r="D5" s="85"/>
      <c r="E5" s="5" t="s">
        <v>7</v>
      </c>
      <c r="F5" s="6" t="s">
        <v>8</v>
      </c>
      <c r="G5" s="5" t="s">
        <v>9</v>
      </c>
      <c r="H5" s="5" t="s">
        <v>10</v>
      </c>
      <c r="I5" s="85"/>
      <c r="J5" s="85"/>
    </row>
    <row r="6" spans="1:12" ht="5.0999999999999996" customHeight="1" x14ac:dyDescent="0.25">
      <c r="B6" s="7"/>
      <c r="D6" s="8"/>
      <c r="E6" s="9"/>
      <c r="F6" s="8"/>
      <c r="G6" s="8"/>
      <c r="H6" s="8"/>
      <c r="I6" s="8"/>
      <c r="J6" s="8"/>
      <c r="K6" s="54"/>
    </row>
    <row r="7" spans="1:12" x14ac:dyDescent="0.25">
      <c r="B7" s="10" t="s">
        <v>11</v>
      </c>
      <c r="C7" s="11" t="s">
        <v>12</v>
      </c>
      <c r="D7" s="12">
        <f>+I7+J7</f>
        <v>10570969.863000004</v>
      </c>
      <c r="E7" s="13">
        <f>SUM(E9:E96)</f>
        <v>2639549.8090000008</v>
      </c>
      <c r="F7" s="13">
        <f>SUM(F9:F96)</f>
        <v>3557458.469</v>
      </c>
      <c r="G7" s="13">
        <f>SUM(G9:G96)</f>
        <v>115819.81500000003</v>
      </c>
      <c r="H7" s="13">
        <f>SUM(H9:H96)</f>
        <v>1365.3999999999999</v>
      </c>
      <c r="I7" s="12">
        <f>IF((SUM(E7:H7))=0,"- ",(SUM(E7:H7)))</f>
        <v>6314193.4930000016</v>
      </c>
      <c r="J7" s="13">
        <f>SUM(J9:J96)</f>
        <v>4256776.370000002</v>
      </c>
      <c r="K7" s="55"/>
    </row>
    <row r="8" spans="1:12" ht="5.0999999999999996" customHeight="1" x14ac:dyDescent="0.25">
      <c r="B8" s="7"/>
      <c r="D8" s="14"/>
      <c r="E8" s="15"/>
      <c r="F8" s="14"/>
      <c r="G8" s="14"/>
      <c r="H8" s="14"/>
      <c r="I8" s="16"/>
      <c r="J8" s="14"/>
      <c r="K8" s="56"/>
    </row>
    <row r="9" spans="1:12" x14ac:dyDescent="0.25">
      <c r="B9" s="17">
        <v>1</v>
      </c>
      <c r="C9" s="18" t="s">
        <v>13</v>
      </c>
      <c r="D9" s="19">
        <f t="shared" ref="D9:D72" si="0">SUM(I9,J9)</f>
        <v>128.00800000000001</v>
      </c>
      <c r="E9" s="20">
        <v>127.988</v>
      </c>
      <c r="F9" s="21">
        <v>0</v>
      </c>
      <c r="G9" s="21">
        <v>0</v>
      </c>
      <c r="H9" s="21">
        <v>0</v>
      </c>
      <c r="I9" s="21">
        <f t="shared" ref="I9:I72" si="1">IF((SUM(E9:H9))=0,"- ",(SUM(E9:H9)))</f>
        <v>127.988</v>
      </c>
      <c r="J9" s="21">
        <v>2.0000000000010232E-2</v>
      </c>
      <c r="K9" s="54"/>
    </row>
    <row r="10" spans="1:12" x14ac:dyDescent="0.25">
      <c r="B10" s="17">
        <v>2</v>
      </c>
      <c r="C10" s="18" t="s">
        <v>14</v>
      </c>
      <c r="D10" s="19">
        <f t="shared" si="0"/>
        <v>1654537.747</v>
      </c>
      <c r="E10" s="20">
        <v>255.863</v>
      </c>
      <c r="F10" s="21">
        <v>154839.66800000001</v>
      </c>
      <c r="G10" s="21">
        <v>26895.432000000001</v>
      </c>
      <c r="H10" s="21">
        <v>0</v>
      </c>
      <c r="I10" s="22">
        <f t="shared" si="1"/>
        <v>181990.96300000002</v>
      </c>
      <c r="J10" s="21">
        <v>1472546.784</v>
      </c>
      <c r="K10" s="54"/>
    </row>
    <row r="11" spans="1:12" x14ac:dyDescent="0.25">
      <c r="B11" s="17">
        <v>3</v>
      </c>
      <c r="C11" s="23" t="s">
        <v>15</v>
      </c>
      <c r="D11" s="19">
        <f t="shared" si="0"/>
        <v>122.31100000000001</v>
      </c>
      <c r="E11" s="20">
        <v>0</v>
      </c>
      <c r="F11" s="21">
        <v>0</v>
      </c>
      <c r="G11" s="21">
        <v>0</v>
      </c>
      <c r="H11" s="21">
        <v>0</v>
      </c>
      <c r="I11" s="21" t="str">
        <f t="shared" si="1"/>
        <v xml:space="preserve">- </v>
      </c>
      <c r="J11" s="21">
        <v>122.31100000000001</v>
      </c>
      <c r="K11" s="54"/>
      <c r="L11" s="57"/>
    </row>
    <row r="12" spans="1:12" x14ac:dyDescent="0.25">
      <c r="B12" s="17">
        <v>4</v>
      </c>
      <c r="C12" s="18" t="s">
        <v>16</v>
      </c>
      <c r="D12" s="19">
        <f t="shared" si="0"/>
        <v>27817.702000000005</v>
      </c>
      <c r="E12" s="20">
        <v>0</v>
      </c>
      <c r="F12" s="21">
        <v>11237.284</v>
      </c>
      <c r="G12" s="21">
        <v>33.225999999999999</v>
      </c>
      <c r="H12" s="21">
        <v>0</v>
      </c>
      <c r="I12" s="22">
        <f t="shared" si="1"/>
        <v>11270.51</v>
      </c>
      <c r="J12" s="21">
        <v>16547.192000000003</v>
      </c>
      <c r="K12" s="54"/>
    </row>
    <row r="13" spans="1:12" x14ac:dyDescent="0.25">
      <c r="B13" s="17">
        <v>5</v>
      </c>
      <c r="C13" s="23" t="s">
        <v>17</v>
      </c>
      <c r="D13" s="19">
        <f t="shared" si="0"/>
        <v>71068.129000000001</v>
      </c>
      <c r="E13" s="20">
        <v>6347.8720000000003</v>
      </c>
      <c r="F13" s="21">
        <v>13161.212</v>
      </c>
      <c r="G13" s="21">
        <v>0</v>
      </c>
      <c r="H13" s="21">
        <v>0</v>
      </c>
      <c r="I13" s="22">
        <f t="shared" si="1"/>
        <v>19509.083999999999</v>
      </c>
      <c r="J13" s="21">
        <v>51559.044999999998</v>
      </c>
      <c r="K13" s="54"/>
    </row>
    <row r="14" spans="1:12" x14ac:dyDescent="0.25">
      <c r="B14" s="17">
        <v>6</v>
      </c>
      <c r="C14" s="18" t="s">
        <v>18</v>
      </c>
      <c r="D14" s="19">
        <f t="shared" si="0"/>
        <v>190.33199999999999</v>
      </c>
      <c r="E14" s="20">
        <v>0</v>
      </c>
      <c r="F14" s="21">
        <v>0</v>
      </c>
      <c r="G14" s="21">
        <v>0</v>
      </c>
      <c r="H14" s="21">
        <v>0</v>
      </c>
      <c r="I14" s="21" t="str">
        <f t="shared" si="1"/>
        <v xml:space="preserve">- </v>
      </c>
      <c r="J14" s="21">
        <v>190.33199999999999</v>
      </c>
      <c r="K14" s="54"/>
    </row>
    <row r="15" spans="1:12" x14ac:dyDescent="0.25">
      <c r="B15" s="17">
        <v>7</v>
      </c>
      <c r="C15" s="18" t="s">
        <v>19</v>
      </c>
      <c r="D15" s="19">
        <f t="shared" si="0"/>
        <v>2387.4</v>
      </c>
      <c r="E15" s="20">
        <v>50.865000000000002</v>
      </c>
      <c r="F15" s="21">
        <v>525.42700000000002</v>
      </c>
      <c r="G15" s="21">
        <v>5.4119999999999999</v>
      </c>
      <c r="H15" s="21">
        <v>0</v>
      </c>
      <c r="I15" s="22">
        <f t="shared" si="1"/>
        <v>581.70400000000006</v>
      </c>
      <c r="J15" s="21">
        <v>1805.6959999999999</v>
      </c>
      <c r="K15" s="54"/>
    </row>
    <row r="16" spans="1:12" x14ac:dyDescent="0.25">
      <c r="B16" s="17">
        <v>8</v>
      </c>
      <c r="C16" s="18" t="s">
        <v>20</v>
      </c>
      <c r="D16" s="19">
        <f t="shared" si="0"/>
        <v>22519.771000000001</v>
      </c>
      <c r="E16" s="20">
        <v>19826.492999999999</v>
      </c>
      <c r="F16" s="21">
        <v>91.876000000000005</v>
      </c>
      <c r="G16" s="21">
        <v>381.94799999999998</v>
      </c>
      <c r="H16" s="21">
        <v>0</v>
      </c>
      <c r="I16" s="22">
        <f t="shared" si="1"/>
        <v>20300.316999999999</v>
      </c>
      <c r="J16" s="21">
        <v>2219.4540000000015</v>
      </c>
      <c r="K16" s="54"/>
    </row>
    <row r="17" spans="1:16" x14ac:dyDescent="0.25">
      <c r="B17" s="17">
        <v>9</v>
      </c>
      <c r="C17" s="18" t="s">
        <v>21</v>
      </c>
      <c r="D17" s="19">
        <f t="shared" si="0"/>
        <v>14569.679</v>
      </c>
      <c r="E17" s="20">
        <v>10244.031999999999</v>
      </c>
      <c r="F17" s="21">
        <v>223.02199999999999</v>
      </c>
      <c r="G17" s="21">
        <v>2.3250000000000002</v>
      </c>
      <c r="H17" s="21">
        <v>0</v>
      </c>
      <c r="I17" s="22">
        <f t="shared" si="1"/>
        <v>10469.379000000001</v>
      </c>
      <c r="J17" s="21">
        <v>4100.2999999999993</v>
      </c>
      <c r="K17" s="54"/>
    </row>
    <row r="18" spans="1:16" x14ac:dyDescent="0.25">
      <c r="B18" s="17">
        <v>10</v>
      </c>
      <c r="C18" s="18" t="s">
        <v>22</v>
      </c>
      <c r="D18" s="19">
        <f t="shared" si="0"/>
        <v>772391.35199999996</v>
      </c>
      <c r="E18" s="20">
        <v>1509.2159999999999</v>
      </c>
      <c r="F18" s="21">
        <v>645805.92700000003</v>
      </c>
      <c r="G18" s="21">
        <v>2463.0549999999998</v>
      </c>
      <c r="H18" s="21">
        <v>28.3</v>
      </c>
      <c r="I18" s="22">
        <f t="shared" si="1"/>
        <v>649806.49800000014</v>
      </c>
      <c r="J18" s="21">
        <v>122584.85399999982</v>
      </c>
      <c r="K18" s="54"/>
    </row>
    <row r="19" spans="1:16" x14ac:dyDescent="0.25">
      <c r="B19" s="17">
        <v>11</v>
      </c>
      <c r="C19" s="18" t="s">
        <v>23</v>
      </c>
      <c r="D19" s="19">
        <f t="shared" si="0"/>
        <v>32978.580999999998</v>
      </c>
      <c r="E19" s="20">
        <v>2668.152</v>
      </c>
      <c r="F19" s="21">
        <v>5085.1220000000003</v>
      </c>
      <c r="G19" s="21">
        <v>710.43799999999999</v>
      </c>
      <c r="H19" s="21">
        <v>27.722000000000001</v>
      </c>
      <c r="I19" s="22">
        <f t="shared" si="1"/>
        <v>8491.4339999999993</v>
      </c>
      <c r="J19" s="21">
        <v>24487.146999999997</v>
      </c>
      <c r="K19" s="54"/>
    </row>
    <row r="20" spans="1:16" x14ac:dyDescent="0.25">
      <c r="B20" s="17">
        <v>12</v>
      </c>
      <c r="C20" s="18" t="s">
        <v>24</v>
      </c>
      <c r="D20" s="19">
        <f t="shared" si="0"/>
        <v>3117546.665</v>
      </c>
      <c r="E20" s="20">
        <v>2142129.6379999998</v>
      </c>
      <c r="F20" s="21">
        <v>358774.04200000002</v>
      </c>
      <c r="G20" s="21">
        <v>11925.887000000001</v>
      </c>
      <c r="H20" s="21">
        <v>0</v>
      </c>
      <c r="I20" s="22">
        <f t="shared" si="1"/>
        <v>2512829.5669999998</v>
      </c>
      <c r="J20" s="21">
        <v>604717.09800000023</v>
      </c>
      <c r="K20" s="54"/>
    </row>
    <row r="21" spans="1:16" s="31" customFormat="1" x14ac:dyDescent="0.25">
      <c r="A21" s="24"/>
      <c r="B21" s="25">
        <v>13</v>
      </c>
      <c r="C21" s="26" t="s">
        <v>25</v>
      </c>
      <c r="D21" s="27">
        <f t="shared" si="0"/>
        <v>184.25399999999999</v>
      </c>
      <c r="E21" s="28">
        <v>91.724000000000004</v>
      </c>
      <c r="F21" s="29">
        <v>57.652000000000001</v>
      </c>
      <c r="G21" s="29">
        <v>34.293999999999997</v>
      </c>
      <c r="H21" s="29">
        <v>0</v>
      </c>
      <c r="I21" s="30">
        <f t="shared" si="1"/>
        <v>183.67000000000002</v>
      </c>
      <c r="J21" s="29">
        <v>0.58399999999997476</v>
      </c>
      <c r="K21" s="58"/>
      <c r="L21" s="59"/>
      <c r="M21" s="59"/>
      <c r="N21" s="59"/>
      <c r="O21" s="59"/>
      <c r="P21" s="59"/>
    </row>
    <row r="22" spans="1:16" x14ac:dyDescent="0.25">
      <c r="B22" s="17">
        <v>15</v>
      </c>
      <c r="C22" s="18" t="s">
        <v>26</v>
      </c>
      <c r="D22" s="19">
        <f t="shared" si="0"/>
        <v>701991.47900000005</v>
      </c>
      <c r="E22" s="20">
        <v>39210.881999999998</v>
      </c>
      <c r="F22" s="21">
        <v>85872.646999999997</v>
      </c>
      <c r="G22" s="21">
        <v>3086.3319999999999</v>
      </c>
      <c r="H22" s="21">
        <v>0</v>
      </c>
      <c r="I22" s="21">
        <f t="shared" si="1"/>
        <v>128169.86099999999</v>
      </c>
      <c r="J22" s="21">
        <v>573821.61800000002</v>
      </c>
      <c r="K22" s="54"/>
    </row>
    <row r="23" spans="1:16" x14ac:dyDescent="0.25">
      <c r="B23" s="17">
        <v>16</v>
      </c>
      <c r="C23" s="18" t="s">
        <v>27</v>
      </c>
      <c r="D23" s="19">
        <f t="shared" si="0"/>
        <v>1223.337</v>
      </c>
      <c r="E23" s="20">
        <v>0</v>
      </c>
      <c r="F23" s="21">
        <v>0</v>
      </c>
      <c r="G23" s="21">
        <v>783.24199999999996</v>
      </c>
      <c r="H23" s="21">
        <v>0</v>
      </c>
      <c r="I23" s="22">
        <f t="shared" si="1"/>
        <v>783.24199999999996</v>
      </c>
      <c r="J23" s="21">
        <v>440.09500000000003</v>
      </c>
      <c r="K23" s="54"/>
    </row>
    <row r="24" spans="1:16" x14ac:dyDescent="0.25">
      <c r="B24" s="17">
        <v>17</v>
      </c>
      <c r="C24" s="18" t="s">
        <v>28</v>
      </c>
      <c r="D24" s="19">
        <f t="shared" si="0"/>
        <v>63783.16</v>
      </c>
      <c r="E24" s="20">
        <v>410.875</v>
      </c>
      <c r="F24" s="21">
        <v>12.693</v>
      </c>
      <c r="G24" s="21">
        <v>22.7</v>
      </c>
      <c r="H24" s="21">
        <v>0</v>
      </c>
      <c r="I24" s="21">
        <f t="shared" si="1"/>
        <v>446.26799999999997</v>
      </c>
      <c r="J24" s="21">
        <v>63336.892000000007</v>
      </c>
      <c r="K24" s="54"/>
    </row>
    <row r="25" spans="1:16" x14ac:dyDescent="0.25">
      <c r="B25" s="17">
        <v>18</v>
      </c>
      <c r="C25" s="18" t="s">
        <v>29</v>
      </c>
      <c r="D25" s="19">
        <f t="shared" si="0"/>
        <v>62.156999999999996</v>
      </c>
      <c r="E25" s="20">
        <v>0</v>
      </c>
      <c r="F25" s="21">
        <v>42.174999999999997</v>
      </c>
      <c r="G25" s="21">
        <v>0</v>
      </c>
      <c r="H25" s="21">
        <v>0</v>
      </c>
      <c r="I25" s="21">
        <f t="shared" si="1"/>
        <v>42.174999999999997</v>
      </c>
      <c r="J25" s="21">
        <v>19.981999999999999</v>
      </c>
      <c r="K25" s="54"/>
    </row>
    <row r="26" spans="1:16" x14ac:dyDescent="0.25">
      <c r="B26" s="17">
        <v>19</v>
      </c>
      <c r="C26" s="32" t="s">
        <v>30</v>
      </c>
      <c r="D26" s="19">
        <f t="shared" si="0"/>
        <v>9627.8870000000006</v>
      </c>
      <c r="E26" s="20">
        <v>2873.808</v>
      </c>
      <c r="F26" s="21">
        <v>1195.0429999999999</v>
      </c>
      <c r="G26" s="21">
        <v>1118.7570000000001</v>
      </c>
      <c r="H26" s="21">
        <v>117.97799999999999</v>
      </c>
      <c r="I26" s="22">
        <f t="shared" si="1"/>
        <v>5305.5860000000002</v>
      </c>
      <c r="J26" s="21">
        <v>4322.3010000000004</v>
      </c>
      <c r="K26" s="54"/>
    </row>
    <row r="27" spans="1:16" x14ac:dyDescent="0.25">
      <c r="B27" s="17">
        <v>20</v>
      </c>
      <c r="C27" s="18" t="s">
        <v>31</v>
      </c>
      <c r="D27" s="19">
        <f t="shared" si="0"/>
        <v>4462.7240000000002</v>
      </c>
      <c r="E27" s="20">
        <v>123.74</v>
      </c>
      <c r="F27" s="21">
        <v>6.35</v>
      </c>
      <c r="G27" s="21">
        <v>398.41500000000002</v>
      </c>
      <c r="H27" s="21">
        <v>0</v>
      </c>
      <c r="I27" s="22">
        <f t="shared" si="1"/>
        <v>528.505</v>
      </c>
      <c r="J27" s="21">
        <v>3934.2190000000001</v>
      </c>
      <c r="K27" s="54"/>
    </row>
    <row r="28" spans="1:16" x14ac:dyDescent="0.25">
      <c r="B28" s="17">
        <v>21</v>
      </c>
      <c r="C28" s="18" t="s">
        <v>32</v>
      </c>
      <c r="D28" s="19">
        <f t="shared" si="0"/>
        <v>11645.75</v>
      </c>
      <c r="E28" s="20">
        <v>2985.03</v>
      </c>
      <c r="F28" s="21">
        <v>7499.55</v>
      </c>
      <c r="G28" s="21">
        <v>464.20600000000002</v>
      </c>
      <c r="H28" s="21">
        <v>0</v>
      </c>
      <c r="I28" s="22">
        <f t="shared" si="1"/>
        <v>10948.786</v>
      </c>
      <c r="J28" s="21">
        <v>696.96399999999994</v>
      </c>
      <c r="K28" s="54"/>
    </row>
    <row r="29" spans="1:16" x14ac:dyDescent="0.25">
      <c r="B29" s="17">
        <v>22</v>
      </c>
      <c r="C29" s="32" t="s">
        <v>33</v>
      </c>
      <c r="D29" s="19">
        <f t="shared" si="0"/>
        <v>93857.993000000002</v>
      </c>
      <c r="E29" s="20">
        <v>280.39499999999998</v>
      </c>
      <c r="F29" s="21">
        <v>76971.429999999993</v>
      </c>
      <c r="G29" s="21">
        <v>258.54899999999998</v>
      </c>
      <c r="H29" s="21">
        <v>0</v>
      </c>
      <c r="I29" s="22">
        <f t="shared" si="1"/>
        <v>77510.373999999996</v>
      </c>
      <c r="J29" s="21">
        <v>16347.619000000006</v>
      </c>
      <c r="K29" s="54"/>
    </row>
    <row r="30" spans="1:16" x14ac:dyDescent="0.25">
      <c r="B30" s="17">
        <v>23</v>
      </c>
      <c r="C30" s="18" t="s">
        <v>34</v>
      </c>
      <c r="D30" s="19">
        <f t="shared" si="0"/>
        <v>833273.04700000002</v>
      </c>
      <c r="E30" s="20">
        <v>4053.4180000000001</v>
      </c>
      <c r="F30" s="21">
        <v>22471.748</v>
      </c>
      <c r="G30" s="21">
        <v>20243.195</v>
      </c>
      <c r="H30" s="21">
        <v>0</v>
      </c>
      <c r="I30" s="22">
        <f t="shared" si="1"/>
        <v>46768.361000000004</v>
      </c>
      <c r="J30" s="21">
        <v>786504.68599999999</v>
      </c>
      <c r="K30" s="54"/>
    </row>
    <row r="31" spans="1:16" x14ac:dyDescent="0.25">
      <c r="B31" s="17">
        <v>24</v>
      </c>
      <c r="C31" s="18" t="s">
        <v>35</v>
      </c>
      <c r="D31" s="19">
        <f t="shared" si="0"/>
        <v>39373.245999999999</v>
      </c>
      <c r="E31" s="20">
        <v>83.025999999999996</v>
      </c>
      <c r="F31" s="21">
        <v>2696.7330000000002</v>
      </c>
      <c r="G31" s="21">
        <v>5651.8990000000003</v>
      </c>
      <c r="H31" s="21">
        <v>0</v>
      </c>
      <c r="I31" s="22">
        <f t="shared" si="1"/>
        <v>8431.6579999999994</v>
      </c>
      <c r="J31" s="21">
        <v>30941.588</v>
      </c>
      <c r="K31" s="54"/>
    </row>
    <row r="32" spans="1:16" x14ac:dyDescent="0.25">
      <c r="B32" s="17">
        <v>25</v>
      </c>
      <c r="C32" s="18" t="s">
        <v>36</v>
      </c>
      <c r="D32" s="19">
        <f t="shared" si="0"/>
        <v>874.56299999999999</v>
      </c>
      <c r="E32" s="20">
        <v>367.10500000000002</v>
      </c>
      <c r="F32" s="21">
        <v>0.13800000000000001</v>
      </c>
      <c r="G32" s="21">
        <v>0</v>
      </c>
      <c r="H32" s="21">
        <v>0</v>
      </c>
      <c r="I32" s="22">
        <f t="shared" si="1"/>
        <v>367.24299999999999</v>
      </c>
      <c r="J32" s="33">
        <v>507.32</v>
      </c>
      <c r="K32" s="54"/>
    </row>
    <row r="33" spans="1:16" x14ac:dyDescent="0.25">
      <c r="B33" s="17">
        <v>26</v>
      </c>
      <c r="C33" s="18" t="s">
        <v>37</v>
      </c>
      <c r="D33" s="19">
        <f t="shared" si="0"/>
        <v>154.53200000000001</v>
      </c>
      <c r="E33" s="20">
        <v>0</v>
      </c>
      <c r="F33" s="21">
        <v>154.53200000000001</v>
      </c>
      <c r="G33" s="21">
        <v>0</v>
      </c>
      <c r="H33" s="21">
        <v>0</v>
      </c>
      <c r="I33" s="22">
        <f t="shared" si="1"/>
        <v>154.53200000000001</v>
      </c>
      <c r="J33" s="21">
        <v>0</v>
      </c>
      <c r="K33" s="54"/>
    </row>
    <row r="34" spans="1:16" x14ac:dyDescent="0.25">
      <c r="B34" s="17">
        <v>27</v>
      </c>
      <c r="C34" s="18" t="s">
        <v>38</v>
      </c>
      <c r="D34" s="19">
        <f t="shared" si="0"/>
        <v>1629399.551</v>
      </c>
      <c r="E34" s="20">
        <v>255302.05600000001</v>
      </c>
      <c r="F34" s="21">
        <v>1374081.412</v>
      </c>
      <c r="G34" s="21">
        <v>11</v>
      </c>
      <c r="H34" s="21">
        <v>0</v>
      </c>
      <c r="I34" s="22">
        <f t="shared" si="1"/>
        <v>1629394.4680000001</v>
      </c>
      <c r="J34" s="33">
        <v>5.0829999998677522</v>
      </c>
      <c r="K34" s="54"/>
    </row>
    <row r="35" spans="1:16" x14ac:dyDescent="0.25">
      <c r="B35" s="17">
        <v>28</v>
      </c>
      <c r="C35" s="18" t="s">
        <v>39</v>
      </c>
      <c r="D35" s="19">
        <f t="shared" si="0"/>
        <v>2353.7640000000001</v>
      </c>
      <c r="E35" s="20">
        <v>484.45699999999999</v>
      </c>
      <c r="F35" s="21">
        <v>910.03200000000004</v>
      </c>
      <c r="G35" s="21">
        <v>238</v>
      </c>
      <c r="H35" s="21">
        <v>0</v>
      </c>
      <c r="I35" s="22">
        <f t="shared" si="1"/>
        <v>1632.489</v>
      </c>
      <c r="J35" s="21">
        <v>721.27500000000009</v>
      </c>
      <c r="K35" s="54"/>
    </row>
    <row r="36" spans="1:16" x14ac:dyDescent="0.25">
      <c r="B36" s="17">
        <v>29</v>
      </c>
      <c r="C36" s="18" t="s">
        <v>40</v>
      </c>
      <c r="D36" s="19">
        <f t="shared" si="0"/>
        <v>3138.2849999999999</v>
      </c>
      <c r="E36" s="20">
        <v>356.94</v>
      </c>
      <c r="F36" s="21">
        <v>2263.46</v>
      </c>
      <c r="G36" s="21">
        <v>23.376000000000001</v>
      </c>
      <c r="H36" s="21">
        <v>0</v>
      </c>
      <c r="I36" s="22">
        <f t="shared" si="1"/>
        <v>2643.7760000000003</v>
      </c>
      <c r="J36" s="21">
        <v>494.50899999999956</v>
      </c>
      <c r="K36" s="54"/>
    </row>
    <row r="37" spans="1:16" x14ac:dyDescent="0.25">
      <c r="B37" s="17">
        <v>30</v>
      </c>
      <c r="C37" s="18" t="s">
        <v>41</v>
      </c>
      <c r="D37" s="19">
        <f t="shared" si="0"/>
        <v>59878.337</v>
      </c>
      <c r="E37" s="20">
        <v>766.21100000000001</v>
      </c>
      <c r="F37" s="21">
        <v>5490.8249999999998</v>
      </c>
      <c r="G37" s="21">
        <v>4505.018</v>
      </c>
      <c r="H37" s="21">
        <v>809.43100000000004</v>
      </c>
      <c r="I37" s="22">
        <f t="shared" si="1"/>
        <v>11571.485000000001</v>
      </c>
      <c r="J37" s="21">
        <v>48306.851999999999</v>
      </c>
      <c r="K37" s="54"/>
    </row>
    <row r="38" spans="1:16" x14ac:dyDescent="0.25">
      <c r="B38" s="17">
        <v>31</v>
      </c>
      <c r="C38" s="18" t="s">
        <v>42</v>
      </c>
      <c r="D38" s="19">
        <f t="shared" si="0"/>
        <v>4516.1109999999999</v>
      </c>
      <c r="E38" s="20">
        <v>0</v>
      </c>
      <c r="F38" s="21">
        <v>1420.0630000000001</v>
      </c>
      <c r="G38" s="21">
        <v>855</v>
      </c>
      <c r="H38" s="21">
        <v>0</v>
      </c>
      <c r="I38" s="22">
        <f t="shared" si="1"/>
        <v>2275.0630000000001</v>
      </c>
      <c r="J38" s="21">
        <v>2241.0479999999998</v>
      </c>
      <c r="K38" s="54"/>
    </row>
    <row r="39" spans="1:16" x14ac:dyDescent="0.25">
      <c r="B39" s="17">
        <v>32</v>
      </c>
      <c r="C39" s="18" t="s">
        <v>43</v>
      </c>
      <c r="D39" s="19">
        <f t="shared" si="0"/>
        <v>3228.4229999999998</v>
      </c>
      <c r="E39" s="20">
        <v>284.71199999999999</v>
      </c>
      <c r="F39" s="21">
        <v>2209.9140000000002</v>
      </c>
      <c r="G39" s="21">
        <v>173.803</v>
      </c>
      <c r="H39" s="21">
        <v>0</v>
      </c>
      <c r="I39" s="22">
        <f t="shared" si="1"/>
        <v>2668.4290000000001</v>
      </c>
      <c r="J39" s="21">
        <v>559.99399999999969</v>
      </c>
      <c r="K39" s="54"/>
    </row>
    <row r="40" spans="1:16" x14ac:dyDescent="0.25">
      <c r="B40" s="17">
        <v>33</v>
      </c>
      <c r="C40" s="18" t="s">
        <v>44</v>
      </c>
      <c r="D40" s="19">
        <f t="shared" si="0"/>
        <v>22583.802</v>
      </c>
      <c r="E40" s="20">
        <v>748.45799999999997</v>
      </c>
      <c r="F40" s="21">
        <v>3534.8539999999998</v>
      </c>
      <c r="G40" s="21">
        <v>801.72299999999996</v>
      </c>
      <c r="H40" s="21">
        <v>0</v>
      </c>
      <c r="I40" s="22">
        <f t="shared" si="1"/>
        <v>5085.0349999999999</v>
      </c>
      <c r="J40" s="21">
        <v>17498.767</v>
      </c>
      <c r="K40" s="54"/>
    </row>
    <row r="41" spans="1:16" x14ac:dyDescent="0.25">
      <c r="B41" s="17">
        <v>34</v>
      </c>
      <c r="C41" s="23" t="s">
        <v>45</v>
      </c>
      <c r="D41" s="19">
        <f t="shared" si="0"/>
        <v>10818.791999999999</v>
      </c>
      <c r="E41" s="20">
        <v>2708.8850000000002</v>
      </c>
      <c r="F41" s="21">
        <v>2683.0349999999999</v>
      </c>
      <c r="G41" s="21">
        <v>2128.8470000000002</v>
      </c>
      <c r="H41" s="21">
        <v>0</v>
      </c>
      <c r="I41" s="22">
        <f t="shared" si="1"/>
        <v>7520.7669999999998</v>
      </c>
      <c r="J41" s="21">
        <v>3298.0249999999996</v>
      </c>
      <c r="K41" s="54"/>
    </row>
    <row r="42" spans="1:16" s="31" customFormat="1" x14ac:dyDescent="0.25">
      <c r="A42" s="24"/>
      <c r="B42" s="25">
        <v>35</v>
      </c>
      <c r="C42" s="26" t="s">
        <v>46</v>
      </c>
      <c r="D42" s="34">
        <f t="shared" si="0"/>
        <v>10611.201999999999</v>
      </c>
      <c r="E42" s="28">
        <v>156.17699999999999</v>
      </c>
      <c r="F42" s="29">
        <v>36.115000000000002</v>
      </c>
      <c r="G42" s="29">
        <v>8.7149999999999999</v>
      </c>
      <c r="H42" s="29">
        <v>0</v>
      </c>
      <c r="I42" s="29">
        <f t="shared" si="1"/>
        <v>201.00700000000001</v>
      </c>
      <c r="J42" s="29">
        <v>10410.195</v>
      </c>
      <c r="K42" s="60"/>
      <c r="L42" s="59"/>
      <c r="M42" s="59"/>
      <c r="N42" s="59"/>
      <c r="O42" s="59"/>
      <c r="P42" s="59"/>
    </row>
    <row r="43" spans="1:16" s="31" customFormat="1" x14ac:dyDescent="0.25">
      <c r="A43" s="24"/>
      <c r="B43" s="25">
        <v>36</v>
      </c>
      <c r="C43" s="35" t="s">
        <v>47</v>
      </c>
      <c r="D43" s="28">
        <v>0</v>
      </c>
      <c r="E43" s="28">
        <v>0</v>
      </c>
      <c r="F43" s="29">
        <v>0</v>
      </c>
      <c r="G43" s="29">
        <v>1.0369999999999999</v>
      </c>
      <c r="H43" s="29">
        <v>0</v>
      </c>
      <c r="I43" s="29">
        <f t="shared" si="1"/>
        <v>1.0369999999999999</v>
      </c>
      <c r="J43" s="29">
        <v>2.544</v>
      </c>
      <c r="K43" s="60"/>
      <c r="L43" s="59"/>
      <c r="M43" s="59"/>
      <c r="N43" s="59"/>
      <c r="O43" s="59"/>
      <c r="P43" s="59"/>
    </row>
    <row r="44" spans="1:16" x14ac:dyDescent="0.25">
      <c r="B44" s="17">
        <v>37</v>
      </c>
      <c r="C44" s="18" t="s">
        <v>48</v>
      </c>
      <c r="D44" s="19">
        <f t="shared" si="0"/>
        <v>138.49799999999999</v>
      </c>
      <c r="E44" s="20">
        <v>0</v>
      </c>
      <c r="F44" s="21">
        <v>0.48</v>
      </c>
      <c r="G44" s="21">
        <v>7.4580000000000002</v>
      </c>
      <c r="H44" s="21">
        <v>0</v>
      </c>
      <c r="I44" s="29">
        <f>IF((SUM(E44:H44))=0,"-",(SUM(E44:H44)))</f>
        <v>7.9380000000000006</v>
      </c>
      <c r="J44" s="21">
        <v>130.56</v>
      </c>
      <c r="K44" s="54"/>
    </row>
    <row r="45" spans="1:16" x14ac:dyDescent="0.25">
      <c r="B45" s="17">
        <v>38</v>
      </c>
      <c r="C45" s="23" t="s">
        <v>49</v>
      </c>
      <c r="D45" s="19">
        <f t="shared" si="0"/>
        <v>68957.47</v>
      </c>
      <c r="E45" s="20">
        <v>356.24599999999998</v>
      </c>
      <c r="F45" s="21">
        <v>44593.803</v>
      </c>
      <c r="G45" s="21">
        <v>2423.107</v>
      </c>
      <c r="H45" s="21">
        <v>0</v>
      </c>
      <c r="I45" s="22">
        <f>IF((SUM(E45:H45))=0,"- ",(SUM(E45:H45)))</f>
        <v>47373.156000000003</v>
      </c>
      <c r="J45" s="21">
        <v>21584.313999999998</v>
      </c>
      <c r="K45" s="54"/>
    </row>
    <row r="46" spans="1:16" x14ac:dyDescent="0.25">
      <c r="B46" s="17">
        <v>39</v>
      </c>
      <c r="C46" s="23" t="s">
        <v>50</v>
      </c>
      <c r="D46" s="19">
        <f t="shared" si="0"/>
        <v>93198.69</v>
      </c>
      <c r="E46" s="20">
        <v>9000.0400000000009</v>
      </c>
      <c r="F46" s="21">
        <v>70509.653999999995</v>
      </c>
      <c r="G46" s="21">
        <v>932.98400000000004</v>
      </c>
      <c r="H46" s="21">
        <v>15.215</v>
      </c>
      <c r="I46" s="22">
        <f t="shared" si="1"/>
        <v>80457.892999999982</v>
      </c>
      <c r="J46" s="21">
        <v>12740.79700000002</v>
      </c>
      <c r="K46" s="54"/>
    </row>
    <row r="47" spans="1:16" x14ac:dyDescent="0.25">
      <c r="B47" s="17">
        <v>40</v>
      </c>
      <c r="C47" s="18" t="s">
        <v>51</v>
      </c>
      <c r="D47" s="19">
        <f t="shared" si="0"/>
        <v>2520.5659999999998</v>
      </c>
      <c r="E47" s="20">
        <v>3.2000000000000001E-2</v>
      </c>
      <c r="F47" s="21">
        <v>1737.557</v>
      </c>
      <c r="G47" s="21">
        <v>31.164000000000001</v>
      </c>
      <c r="H47" s="21">
        <v>0</v>
      </c>
      <c r="I47" s="22">
        <f t="shared" si="1"/>
        <v>1768.7529999999999</v>
      </c>
      <c r="J47" s="21">
        <v>751.81299999999987</v>
      </c>
      <c r="K47" s="54"/>
    </row>
    <row r="48" spans="1:16" x14ac:dyDescent="0.25">
      <c r="B48" s="17">
        <v>41</v>
      </c>
      <c r="C48" s="18" t="s">
        <v>52</v>
      </c>
      <c r="D48" s="19">
        <f t="shared" si="0"/>
        <v>78315.006999999998</v>
      </c>
      <c r="E48" s="20">
        <v>936.005</v>
      </c>
      <c r="F48" s="21">
        <v>5450.9960000000001</v>
      </c>
      <c r="G48" s="21">
        <v>7314.4110000000001</v>
      </c>
      <c r="H48" s="21">
        <v>0</v>
      </c>
      <c r="I48" s="22">
        <f t="shared" si="1"/>
        <v>13701.412</v>
      </c>
      <c r="J48" s="21">
        <v>64613.595000000001</v>
      </c>
      <c r="K48" s="54"/>
    </row>
    <row r="49" spans="1:16" x14ac:dyDescent="0.25">
      <c r="B49" s="17">
        <v>42</v>
      </c>
      <c r="C49" s="23" t="s">
        <v>53</v>
      </c>
      <c r="D49" s="19">
        <f t="shared" si="0"/>
        <v>38872.826000000001</v>
      </c>
      <c r="E49" s="20">
        <v>28.407</v>
      </c>
      <c r="F49" s="21">
        <v>142.52500000000001</v>
      </c>
      <c r="G49" s="21">
        <v>76.382000000000005</v>
      </c>
      <c r="H49" s="21">
        <v>0</v>
      </c>
      <c r="I49" s="22">
        <f t="shared" si="1"/>
        <v>247.31400000000002</v>
      </c>
      <c r="J49" s="21">
        <v>38625.512000000002</v>
      </c>
      <c r="K49" s="54"/>
    </row>
    <row r="50" spans="1:16" x14ac:dyDescent="0.25">
      <c r="B50" s="17">
        <v>43</v>
      </c>
      <c r="C50" s="18" t="s">
        <v>54</v>
      </c>
      <c r="D50" s="19">
        <f t="shared" si="0"/>
        <v>0.13600000000000001</v>
      </c>
      <c r="E50" s="20">
        <v>0</v>
      </c>
      <c r="F50" s="21">
        <v>0</v>
      </c>
      <c r="G50" s="21">
        <v>0</v>
      </c>
      <c r="H50" s="21">
        <v>0</v>
      </c>
      <c r="I50" s="21" t="str">
        <f t="shared" si="1"/>
        <v xml:space="preserve">- </v>
      </c>
      <c r="J50" s="33">
        <v>0.13600000000000001</v>
      </c>
      <c r="K50" s="54"/>
    </row>
    <row r="51" spans="1:16" s="31" customFormat="1" x14ac:dyDescent="0.25">
      <c r="A51" s="24"/>
      <c r="B51" s="25">
        <v>44</v>
      </c>
      <c r="C51" s="36" t="s">
        <v>55</v>
      </c>
      <c r="D51" s="27">
        <f t="shared" si="0"/>
        <v>83681.781000000003</v>
      </c>
      <c r="E51" s="28">
        <v>2404.8870000000002</v>
      </c>
      <c r="F51" s="29">
        <v>2339.3490000000002</v>
      </c>
      <c r="G51" s="29">
        <v>5974.36</v>
      </c>
      <c r="H51" s="29">
        <v>0</v>
      </c>
      <c r="I51" s="30">
        <f t="shared" si="1"/>
        <v>10718.596000000001</v>
      </c>
      <c r="J51" s="29">
        <v>72963.184999999998</v>
      </c>
      <c r="K51" s="58"/>
      <c r="L51" s="59"/>
      <c r="M51" s="59"/>
      <c r="N51" s="59"/>
      <c r="O51" s="59"/>
      <c r="P51" s="59"/>
    </row>
    <row r="52" spans="1:16" s="31" customFormat="1" x14ac:dyDescent="0.25">
      <c r="A52" s="24"/>
      <c r="B52" s="25">
        <v>46</v>
      </c>
      <c r="C52" s="26" t="s">
        <v>56</v>
      </c>
      <c r="D52" s="27">
        <f t="shared" si="0"/>
        <v>247.96700000000001</v>
      </c>
      <c r="E52" s="28">
        <v>0</v>
      </c>
      <c r="F52" s="29">
        <v>0</v>
      </c>
      <c r="G52" s="29">
        <v>0</v>
      </c>
      <c r="H52" s="29">
        <v>0</v>
      </c>
      <c r="I52" s="30" t="str">
        <f t="shared" si="1"/>
        <v xml:space="preserve">- </v>
      </c>
      <c r="J52" s="29">
        <v>247.96700000000001</v>
      </c>
      <c r="K52" s="58"/>
      <c r="L52" s="59"/>
      <c r="M52" s="59"/>
      <c r="N52" s="59"/>
      <c r="O52" s="59"/>
      <c r="P52" s="59"/>
    </row>
    <row r="53" spans="1:16" s="31" customFormat="1" x14ac:dyDescent="0.25">
      <c r="A53" s="24"/>
      <c r="B53" s="25">
        <v>47</v>
      </c>
      <c r="C53" s="37" t="s">
        <v>57</v>
      </c>
      <c r="D53" s="27">
        <f t="shared" si="0"/>
        <v>1334.037</v>
      </c>
      <c r="E53" s="28">
        <v>0</v>
      </c>
      <c r="F53" s="29">
        <v>1327.567</v>
      </c>
      <c r="G53" s="29">
        <v>0</v>
      </c>
      <c r="H53" s="29">
        <v>0</v>
      </c>
      <c r="I53" s="30">
        <f t="shared" si="1"/>
        <v>1327.567</v>
      </c>
      <c r="J53" s="29">
        <v>6.4700000000000273</v>
      </c>
      <c r="K53" s="58"/>
      <c r="L53" s="59"/>
      <c r="M53" s="59"/>
      <c r="N53" s="59"/>
      <c r="O53" s="59"/>
      <c r="P53" s="59"/>
    </row>
    <row r="54" spans="1:16" s="31" customFormat="1" x14ac:dyDescent="0.25">
      <c r="A54" s="24"/>
      <c r="B54" s="25">
        <v>48</v>
      </c>
      <c r="C54" s="36" t="s">
        <v>58</v>
      </c>
      <c r="D54" s="27">
        <f t="shared" si="0"/>
        <v>52892.328000000001</v>
      </c>
      <c r="E54" s="28">
        <v>16208.162</v>
      </c>
      <c r="F54" s="29">
        <v>16904.944</v>
      </c>
      <c r="G54" s="29">
        <v>130.791</v>
      </c>
      <c r="H54" s="29">
        <v>6.3810000000000002</v>
      </c>
      <c r="I54" s="30">
        <f t="shared" si="1"/>
        <v>33250.277999999998</v>
      </c>
      <c r="J54" s="29">
        <v>19642.050000000003</v>
      </c>
      <c r="K54" s="58"/>
      <c r="L54" s="59"/>
      <c r="M54" s="59"/>
      <c r="N54" s="59"/>
      <c r="O54" s="59"/>
      <c r="P54" s="59"/>
    </row>
    <row r="55" spans="1:16" s="31" customFormat="1" x14ac:dyDescent="0.25">
      <c r="A55" s="24"/>
      <c r="B55" s="25">
        <v>49</v>
      </c>
      <c r="C55" s="26" t="s">
        <v>59</v>
      </c>
      <c r="D55" s="27">
        <f t="shared" si="0"/>
        <v>193.12100000000001</v>
      </c>
      <c r="E55" s="28">
        <v>21.666</v>
      </c>
      <c r="F55" s="29">
        <v>7.1999999999999995E-2</v>
      </c>
      <c r="G55" s="29">
        <v>13.475</v>
      </c>
      <c r="H55" s="29">
        <v>8.9999999999999993E-3</v>
      </c>
      <c r="I55" s="30">
        <f t="shared" si="1"/>
        <v>35.222000000000001</v>
      </c>
      <c r="J55" s="29">
        <v>157.899</v>
      </c>
      <c r="K55" s="58"/>
      <c r="L55" s="59"/>
      <c r="M55" s="59"/>
      <c r="N55" s="59"/>
      <c r="O55" s="59"/>
      <c r="P55" s="59"/>
    </row>
    <row r="56" spans="1:16" s="31" customFormat="1" x14ac:dyDescent="0.25">
      <c r="A56" s="24"/>
      <c r="B56" s="25">
        <v>52</v>
      </c>
      <c r="C56" s="26" t="s">
        <v>60</v>
      </c>
      <c r="D56" s="27">
        <f t="shared" si="0"/>
        <v>11071.794000000002</v>
      </c>
      <c r="E56" s="28">
        <v>564.61400000000003</v>
      </c>
      <c r="F56" s="29">
        <v>1385.751</v>
      </c>
      <c r="G56" s="29">
        <v>207.58600000000001</v>
      </c>
      <c r="H56" s="29">
        <v>0</v>
      </c>
      <c r="I56" s="30">
        <f t="shared" si="1"/>
        <v>2157.951</v>
      </c>
      <c r="J56" s="29">
        <v>8913.8430000000008</v>
      </c>
      <c r="K56" s="58"/>
      <c r="L56" s="59"/>
      <c r="M56" s="59"/>
      <c r="N56" s="59"/>
      <c r="O56" s="59"/>
      <c r="P56" s="59"/>
    </row>
    <row r="57" spans="1:16" s="31" customFormat="1" x14ac:dyDescent="0.25">
      <c r="A57" s="24"/>
      <c r="B57" s="25">
        <v>54</v>
      </c>
      <c r="C57" s="26" t="s">
        <v>61</v>
      </c>
      <c r="D57" s="27">
        <f t="shared" si="0"/>
        <v>21601.16</v>
      </c>
      <c r="E57" s="28">
        <v>1057.0150000000001</v>
      </c>
      <c r="F57" s="29">
        <v>20195.159</v>
      </c>
      <c r="G57" s="29">
        <v>180.58500000000001</v>
      </c>
      <c r="H57" s="29">
        <v>0.50700000000000001</v>
      </c>
      <c r="I57" s="30">
        <f t="shared" si="1"/>
        <v>21433.266</v>
      </c>
      <c r="J57" s="29">
        <v>167.89400000000023</v>
      </c>
      <c r="K57" s="58"/>
      <c r="L57" s="59"/>
      <c r="M57" s="59"/>
      <c r="N57" s="59"/>
      <c r="O57" s="59"/>
      <c r="P57" s="59"/>
    </row>
    <row r="58" spans="1:16" s="31" customFormat="1" x14ac:dyDescent="0.25">
      <c r="A58" s="24"/>
      <c r="B58" s="25">
        <v>55</v>
      </c>
      <c r="C58" s="26" t="s">
        <v>62</v>
      </c>
      <c r="D58" s="27">
        <f t="shared" si="0"/>
        <v>1208.9159999999999</v>
      </c>
      <c r="E58" s="28">
        <v>0</v>
      </c>
      <c r="F58" s="29">
        <v>1208.9159999999999</v>
      </c>
      <c r="G58" s="29">
        <v>0</v>
      </c>
      <c r="H58" s="29">
        <v>0</v>
      </c>
      <c r="I58" s="30">
        <f t="shared" si="1"/>
        <v>1208.9159999999999</v>
      </c>
      <c r="J58" s="29">
        <v>0</v>
      </c>
      <c r="K58" s="58"/>
      <c r="L58" s="59"/>
      <c r="M58" s="59"/>
      <c r="N58" s="59"/>
      <c r="O58" s="59"/>
      <c r="P58" s="59"/>
    </row>
    <row r="59" spans="1:16" s="31" customFormat="1" x14ac:dyDescent="0.25">
      <c r="A59" s="24"/>
      <c r="B59" s="25">
        <v>56</v>
      </c>
      <c r="C59" s="26" t="s">
        <v>63</v>
      </c>
      <c r="D59" s="27">
        <f t="shared" si="0"/>
        <v>52079.298999999999</v>
      </c>
      <c r="E59" s="28">
        <v>6975.7979999999998</v>
      </c>
      <c r="F59" s="29">
        <v>40602.125</v>
      </c>
      <c r="G59" s="29">
        <v>2593.5659999999998</v>
      </c>
      <c r="H59" s="29">
        <v>3.7789999999999999</v>
      </c>
      <c r="I59" s="30">
        <f t="shared" si="1"/>
        <v>50175.268000000004</v>
      </c>
      <c r="J59" s="29">
        <v>1904.0309999999954</v>
      </c>
      <c r="K59" s="58"/>
      <c r="L59" s="59"/>
      <c r="M59" s="59"/>
      <c r="N59" s="59"/>
      <c r="O59" s="59"/>
      <c r="P59" s="59"/>
    </row>
    <row r="60" spans="1:16" s="31" customFormat="1" x14ac:dyDescent="0.25">
      <c r="A60" s="24"/>
      <c r="B60" s="25">
        <v>57</v>
      </c>
      <c r="C60" s="37" t="s">
        <v>64</v>
      </c>
      <c r="D60" s="27">
        <f t="shared" si="0"/>
        <v>23511.625</v>
      </c>
      <c r="E60" s="28">
        <v>382.608</v>
      </c>
      <c r="F60" s="29">
        <v>21253.486000000001</v>
      </c>
      <c r="G60" s="29">
        <v>277.13799999999998</v>
      </c>
      <c r="H60" s="29">
        <v>0</v>
      </c>
      <c r="I60" s="30">
        <f t="shared" si="1"/>
        <v>21913.232</v>
      </c>
      <c r="J60" s="29">
        <v>1598.393</v>
      </c>
      <c r="K60" s="58"/>
      <c r="L60" s="59"/>
      <c r="M60" s="59"/>
      <c r="N60" s="59"/>
      <c r="O60" s="59"/>
      <c r="P60" s="59"/>
    </row>
    <row r="61" spans="1:16" s="31" customFormat="1" x14ac:dyDescent="0.25">
      <c r="A61" s="24"/>
      <c r="B61" s="25">
        <v>58</v>
      </c>
      <c r="C61" s="26" t="s">
        <v>65</v>
      </c>
      <c r="D61" s="27">
        <f t="shared" si="0"/>
        <v>2819.7240000000002</v>
      </c>
      <c r="E61" s="28">
        <v>815.92600000000004</v>
      </c>
      <c r="F61" s="29">
        <v>1869.989</v>
      </c>
      <c r="G61" s="29">
        <v>58.716999999999999</v>
      </c>
      <c r="H61" s="29">
        <v>0</v>
      </c>
      <c r="I61" s="30">
        <f t="shared" si="1"/>
        <v>2744.6320000000001</v>
      </c>
      <c r="J61" s="29">
        <v>75.092000000000098</v>
      </c>
      <c r="K61" s="58"/>
      <c r="L61" s="59"/>
      <c r="M61" s="59"/>
      <c r="N61" s="59"/>
      <c r="O61" s="59"/>
      <c r="P61" s="59"/>
    </row>
    <row r="62" spans="1:16" s="31" customFormat="1" x14ac:dyDescent="0.25">
      <c r="A62" s="24"/>
      <c r="B62" s="25">
        <v>59</v>
      </c>
      <c r="C62" s="26" t="s">
        <v>66</v>
      </c>
      <c r="D62" s="27">
        <f t="shared" si="0"/>
        <v>1241.287</v>
      </c>
      <c r="E62" s="28">
        <v>89.344999999999999</v>
      </c>
      <c r="F62" s="29">
        <v>1013.179</v>
      </c>
      <c r="G62" s="29">
        <v>3.448</v>
      </c>
      <c r="H62" s="29">
        <v>0</v>
      </c>
      <c r="I62" s="30">
        <f t="shared" si="1"/>
        <v>1105.972</v>
      </c>
      <c r="J62" s="29">
        <v>135.31500000000005</v>
      </c>
      <c r="K62" s="58"/>
      <c r="L62" s="59"/>
      <c r="M62" s="59"/>
      <c r="N62" s="59"/>
      <c r="O62" s="59"/>
      <c r="P62" s="59"/>
    </row>
    <row r="63" spans="1:16" s="31" customFormat="1" x14ac:dyDescent="0.25">
      <c r="A63" s="24"/>
      <c r="B63" s="25">
        <v>60</v>
      </c>
      <c r="C63" s="26" t="s">
        <v>67</v>
      </c>
      <c r="D63" s="27">
        <f t="shared" si="0"/>
        <v>21365.528999999999</v>
      </c>
      <c r="E63" s="28">
        <v>0</v>
      </c>
      <c r="F63" s="29">
        <v>21365.528999999999</v>
      </c>
      <c r="G63" s="29">
        <v>0</v>
      </c>
      <c r="H63" s="29">
        <v>0</v>
      </c>
      <c r="I63" s="30">
        <f t="shared" si="1"/>
        <v>21365.528999999999</v>
      </c>
      <c r="J63" s="29">
        <v>0</v>
      </c>
      <c r="K63" s="58"/>
      <c r="L63" s="59"/>
      <c r="M63" s="59"/>
      <c r="N63" s="59"/>
      <c r="O63" s="59"/>
      <c r="P63" s="59"/>
    </row>
    <row r="64" spans="1:16" s="31" customFormat="1" x14ac:dyDescent="0.25">
      <c r="A64" s="24"/>
      <c r="B64" s="25">
        <v>61</v>
      </c>
      <c r="C64" s="26" t="s">
        <v>68</v>
      </c>
      <c r="D64" s="27">
        <f t="shared" si="0"/>
        <v>55375.633000000002</v>
      </c>
      <c r="E64" s="28">
        <v>761.19200000000001</v>
      </c>
      <c r="F64" s="29">
        <v>50760.864000000001</v>
      </c>
      <c r="G64" s="29">
        <v>84.43</v>
      </c>
      <c r="H64" s="29">
        <v>318.45600000000002</v>
      </c>
      <c r="I64" s="30">
        <f t="shared" si="1"/>
        <v>51924.942000000003</v>
      </c>
      <c r="J64" s="29">
        <v>3450.6909999999989</v>
      </c>
      <c r="K64" s="58"/>
      <c r="L64" s="59"/>
      <c r="M64" s="59"/>
      <c r="N64" s="59"/>
      <c r="O64" s="59"/>
      <c r="P64" s="59"/>
    </row>
    <row r="65" spans="1:16" s="31" customFormat="1" x14ac:dyDescent="0.25">
      <c r="A65" s="24"/>
      <c r="B65" s="25">
        <v>62</v>
      </c>
      <c r="C65" s="26" t="s">
        <v>69</v>
      </c>
      <c r="D65" s="27">
        <f t="shared" si="0"/>
        <v>30955.032999999999</v>
      </c>
      <c r="E65" s="28">
        <v>2830.5210000000002</v>
      </c>
      <c r="F65" s="29">
        <v>22532.323</v>
      </c>
      <c r="G65" s="29">
        <v>975.60500000000002</v>
      </c>
      <c r="H65" s="29">
        <v>33.463000000000001</v>
      </c>
      <c r="I65" s="29">
        <f t="shared" si="1"/>
        <v>26371.912</v>
      </c>
      <c r="J65" s="29">
        <v>4583.1209999999992</v>
      </c>
      <c r="K65" s="58"/>
      <c r="L65" s="59"/>
      <c r="M65" s="59"/>
      <c r="N65" s="59"/>
      <c r="O65" s="59"/>
      <c r="P65" s="59"/>
    </row>
    <row r="66" spans="1:16" s="31" customFormat="1" x14ac:dyDescent="0.25">
      <c r="A66" s="24"/>
      <c r="B66" s="25">
        <v>63</v>
      </c>
      <c r="C66" s="26" t="s">
        <v>70</v>
      </c>
      <c r="D66" s="27">
        <f t="shared" si="0"/>
        <v>60620.19</v>
      </c>
      <c r="E66" s="28">
        <v>1611.9780000000001</v>
      </c>
      <c r="F66" s="29">
        <v>57901.754999999997</v>
      </c>
      <c r="G66" s="29">
        <v>258.91899999999998</v>
      </c>
      <c r="H66" s="29">
        <v>1.0960000000000001</v>
      </c>
      <c r="I66" s="30">
        <f t="shared" si="1"/>
        <v>59773.748</v>
      </c>
      <c r="J66" s="29">
        <v>846.44200000000274</v>
      </c>
      <c r="K66" s="58"/>
      <c r="L66" s="59"/>
      <c r="M66" s="59"/>
      <c r="N66" s="59"/>
      <c r="O66" s="59"/>
      <c r="P66" s="59"/>
    </row>
    <row r="67" spans="1:16" s="31" customFormat="1" x14ac:dyDescent="0.25">
      <c r="A67" s="24"/>
      <c r="B67" s="25">
        <v>64</v>
      </c>
      <c r="C67" s="26" t="s">
        <v>71</v>
      </c>
      <c r="D67" s="27">
        <f t="shared" si="0"/>
        <v>11800.571</v>
      </c>
      <c r="E67" s="28">
        <v>67.382999999999996</v>
      </c>
      <c r="F67" s="29">
        <v>8991.107</v>
      </c>
      <c r="G67" s="29">
        <v>510.077</v>
      </c>
      <c r="H67" s="29">
        <v>0</v>
      </c>
      <c r="I67" s="30">
        <f t="shared" si="1"/>
        <v>9568.5669999999991</v>
      </c>
      <c r="J67" s="29">
        <v>2232.0040000000008</v>
      </c>
      <c r="K67" s="58"/>
      <c r="L67" s="59"/>
      <c r="M67" s="59"/>
      <c r="N67" s="59"/>
      <c r="O67" s="59"/>
      <c r="P67" s="59"/>
    </row>
    <row r="68" spans="1:16" s="31" customFormat="1" x14ac:dyDescent="0.25">
      <c r="A68" s="24"/>
      <c r="B68" s="25">
        <v>65</v>
      </c>
      <c r="C68" s="26" t="s">
        <v>72</v>
      </c>
      <c r="D68" s="27">
        <f t="shared" si="0"/>
        <v>2843.7020000000002</v>
      </c>
      <c r="E68" s="28">
        <v>106.789</v>
      </c>
      <c r="F68" s="29">
        <v>2665.87</v>
      </c>
      <c r="G68" s="29">
        <v>66.602999999999994</v>
      </c>
      <c r="H68" s="29">
        <v>0.61199999999999999</v>
      </c>
      <c r="I68" s="30">
        <f t="shared" si="1"/>
        <v>2839.8740000000003</v>
      </c>
      <c r="J68" s="29">
        <v>3.8279999999999745</v>
      </c>
      <c r="K68" s="58"/>
      <c r="L68" s="59"/>
      <c r="M68" s="59"/>
      <c r="N68" s="59"/>
      <c r="O68" s="59"/>
      <c r="P68" s="59"/>
    </row>
    <row r="69" spans="1:16" s="31" customFormat="1" x14ac:dyDescent="0.25">
      <c r="A69" s="24"/>
      <c r="B69" s="25">
        <v>66</v>
      </c>
      <c r="C69" s="26" t="s">
        <v>73</v>
      </c>
      <c r="D69" s="27">
        <f t="shared" si="0"/>
        <v>7.3999999999999996E-2</v>
      </c>
      <c r="E69" s="28">
        <v>0</v>
      </c>
      <c r="F69" s="29">
        <v>1.4999999999999999E-2</v>
      </c>
      <c r="G69" s="29">
        <v>2.8000000000000001E-2</v>
      </c>
      <c r="H69" s="29">
        <v>0</v>
      </c>
      <c r="I69" s="30">
        <f t="shared" si="1"/>
        <v>4.2999999999999997E-2</v>
      </c>
      <c r="J69" s="29">
        <v>3.1E-2</v>
      </c>
      <c r="K69" s="58"/>
      <c r="L69" s="59"/>
      <c r="M69" s="59"/>
      <c r="N69" s="59"/>
      <c r="O69" s="59"/>
      <c r="P69" s="59"/>
    </row>
    <row r="70" spans="1:16" s="31" customFormat="1" x14ac:dyDescent="0.25">
      <c r="A70" s="24"/>
      <c r="B70" s="25">
        <v>67</v>
      </c>
      <c r="C70" s="26" t="s">
        <v>74</v>
      </c>
      <c r="D70" s="27">
        <f t="shared" si="0"/>
        <v>600.90700000000004</v>
      </c>
      <c r="E70" s="28">
        <v>0</v>
      </c>
      <c r="F70" s="29">
        <v>0.51700000000000002</v>
      </c>
      <c r="G70" s="29">
        <v>0</v>
      </c>
      <c r="H70" s="29">
        <v>0</v>
      </c>
      <c r="I70" s="30">
        <f t="shared" si="1"/>
        <v>0.51700000000000002</v>
      </c>
      <c r="J70" s="29">
        <v>600.39</v>
      </c>
      <c r="K70" s="58"/>
      <c r="L70" s="59"/>
      <c r="M70" s="59"/>
      <c r="N70" s="59"/>
      <c r="O70" s="59"/>
      <c r="P70" s="59"/>
    </row>
    <row r="71" spans="1:16" s="31" customFormat="1" x14ac:dyDescent="0.25">
      <c r="A71" s="24"/>
      <c r="B71" s="25">
        <v>68</v>
      </c>
      <c r="C71" s="26" t="s">
        <v>75</v>
      </c>
      <c r="D71" s="27">
        <f t="shared" si="0"/>
        <v>856.97400000000005</v>
      </c>
      <c r="E71" s="28">
        <v>451.26600000000002</v>
      </c>
      <c r="F71" s="29">
        <v>379.58199999999999</v>
      </c>
      <c r="G71" s="29">
        <v>5.1689999999999996</v>
      </c>
      <c r="H71" s="29">
        <v>0</v>
      </c>
      <c r="I71" s="30">
        <f t="shared" si="1"/>
        <v>836.01699999999994</v>
      </c>
      <c r="J71" s="29">
        <v>20.957000000000107</v>
      </c>
      <c r="K71" s="58"/>
      <c r="L71" s="59"/>
      <c r="M71" s="59"/>
      <c r="N71" s="59"/>
      <c r="O71" s="59"/>
      <c r="P71" s="59"/>
    </row>
    <row r="72" spans="1:16" s="31" customFormat="1" x14ac:dyDescent="0.25">
      <c r="A72" s="24"/>
      <c r="B72" s="25">
        <v>69</v>
      </c>
      <c r="C72" s="26" t="s">
        <v>76</v>
      </c>
      <c r="D72" s="27">
        <f t="shared" si="0"/>
        <v>4059.2489999999998</v>
      </c>
      <c r="E72" s="28">
        <v>3150.3240000000001</v>
      </c>
      <c r="F72" s="29">
        <v>698.03</v>
      </c>
      <c r="G72" s="29">
        <v>184.97</v>
      </c>
      <c r="H72" s="29">
        <v>0</v>
      </c>
      <c r="I72" s="29">
        <f t="shared" si="1"/>
        <v>4033.3240000000001</v>
      </c>
      <c r="J72" s="29">
        <v>25.924999999999727</v>
      </c>
      <c r="K72" s="58"/>
      <c r="L72" s="59"/>
      <c r="M72" s="59"/>
      <c r="N72" s="59"/>
      <c r="O72" s="59"/>
      <c r="P72" s="59"/>
    </row>
    <row r="73" spans="1:16" s="31" customFormat="1" x14ac:dyDescent="0.25">
      <c r="A73" s="24"/>
      <c r="B73" s="25">
        <v>70</v>
      </c>
      <c r="C73" s="26" t="s">
        <v>77</v>
      </c>
      <c r="D73" s="27">
        <f t="shared" ref="D73:D96" si="2">SUM(I73,J73)</f>
        <v>11271.133</v>
      </c>
      <c r="E73" s="28">
        <v>541.04300000000001</v>
      </c>
      <c r="F73" s="29">
        <v>8385.49</v>
      </c>
      <c r="G73" s="29">
        <v>1718.96</v>
      </c>
      <c r="H73" s="29">
        <v>0</v>
      </c>
      <c r="I73" s="30">
        <f t="shared" ref="I73:I81" si="3">IF((SUM(E73:H73))=0,"- ",(SUM(E73:H73)))</f>
        <v>10645.492999999999</v>
      </c>
      <c r="J73" s="29">
        <v>625.64000000000124</v>
      </c>
      <c r="K73" s="58"/>
      <c r="L73" s="59"/>
      <c r="M73" s="59"/>
      <c r="N73" s="59"/>
      <c r="O73" s="59"/>
      <c r="P73" s="59"/>
    </row>
    <row r="74" spans="1:16" s="31" customFormat="1" x14ac:dyDescent="0.25">
      <c r="A74" s="24"/>
      <c r="B74" s="25">
        <v>71</v>
      </c>
      <c r="C74" s="26" t="s">
        <v>78</v>
      </c>
      <c r="D74" s="27">
        <f t="shared" si="2"/>
        <v>6731.9989999999998</v>
      </c>
      <c r="E74" s="28">
        <v>2.855</v>
      </c>
      <c r="F74" s="29">
        <v>19.358000000000001</v>
      </c>
      <c r="G74" s="29">
        <v>0</v>
      </c>
      <c r="H74" s="29">
        <v>0</v>
      </c>
      <c r="I74" s="30">
        <f t="shared" si="3"/>
        <v>22.213000000000001</v>
      </c>
      <c r="J74" s="29">
        <v>6709.7860000000001</v>
      </c>
      <c r="K74" s="58"/>
      <c r="L74" s="59"/>
      <c r="M74" s="59"/>
      <c r="N74" s="59"/>
      <c r="O74" s="59"/>
      <c r="P74" s="59"/>
    </row>
    <row r="75" spans="1:16" s="31" customFormat="1" x14ac:dyDescent="0.25">
      <c r="A75" s="24"/>
      <c r="B75" s="25">
        <v>72</v>
      </c>
      <c r="C75" s="26" t="s">
        <v>79</v>
      </c>
      <c r="D75" s="27">
        <f t="shared" si="2"/>
        <v>36314.572</v>
      </c>
      <c r="E75" s="28">
        <v>11186.565000000001</v>
      </c>
      <c r="F75" s="29">
        <v>9311.4879999999994</v>
      </c>
      <c r="G75" s="29">
        <v>572.73599999999999</v>
      </c>
      <c r="H75" s="29">
        <v>0</v>
      </c>
      <c r="I75" s="29">
        <f t="shared" si="3"/>
        <v>21070.789000000001</v>
      </c>
      <c r="J75" s="29">
        <v>15243.782999999999</v>
      </c>
      <c r="K75" s="58"/>
      <c r="L75" s="59"/>
      <c r="M75" s="59"/>
      <c r="N75" s="59"/>
      <c r="O75" s="59"/>
      <c r="P75" s="59"/>
    </row>
    <row r="76" spans="1:16" s="31" customFormat="1" x14ac:dyDescent="0.25">
      <c r="A76" s="24"/>
      <c r="B76" s="25">
        <v>73</v>
      </c>
      <c r="C76" s="26" t="s">
        <v>80</v>
      </c>
      <c r="D76" s="27">
        <f t="shared" si="2"/>
        <v>6612.6220000000003</v>
      </c>
      <c r="E76" s="28">
        <v>366.95699999999999</v>
      </c>
      <c r="F76" s="29">
        <v>1843.7049999999999</v>
      </c>
      <c r="G76" s="29">
        <v>3512.69</v>
      </c>
      <c r="H76" s="29">
        <v>0</v>
      </c>
      <c r="I76" s="30">
        <f t="shared" si="3"/>
        <v>5723.3519999999999</v>
      </c>
      <c r="J76" s="29">
        <v>889.27000000000044</v>
      </c>
      <c r="K76" s="58"/>
      <c r="L76" s="59"/>
      <c r="M76" s="59"/>
      <c r="N76" s="59"/>
      <c r="O76" s="59"/>
      <c r="P76" s="59"/>
    </row>
    <row r="77" spans="1:16" s="31" customFormat="1" x14ac:dyDescent="0.25">
      <c r="A77" s="24"/>
      <c r="B77" s="25">
        <v>74</v>
      </c>
      <c r="C77" s="26" t="s">
        <v>81</v>
      </c>
      <c r="D77" s="27">
        <f t="shared" si="2"/>
        <v>46678.203999999998</v>
      </c>
      <c r="E77" s="28">
        <v>0</v>
      </c>
      <c r="F77" s="29">
        <v>18275.34</v>
      </c>
      <c r="G77" s="29">
        <v>209.3</v>
      </c>
      <c r="H77" s="29">
        <v>0</v>
      </c>
      <c r="I77" s="30">
        <f t="shared" si="3"/>
        <v>18484.64</v>
      </c>
      <c r="J77" s="29">
        <v>28193.563999999998</v>
      </c>
      <c r="K77" s="58"/>
      <c r="L77" s="59"/>
      <c r="M77" s="59"/>
      <c r="N77" s="59"/>
      <c r="O77" s="59"/>
      <c r="P77" s="59"/>
    </row>
    <row r="78" spans="1:16" s="31" customFormat="1" x14ac:dyDescent="0.25">
      <c r="A78" s="24"/>
      <c r="B78" s="25">
        <v>76</v>
      </c>
      <c r="C78" s="26" t="s">
        <v>82</v>
      </c>
      <c r="D78" s="27">
        <f t="shared" si="2"/>
        <v>140706.446</v>
      </c>
      <c r="E78" s="28">
        <v>9565.2309999999998</v>
      </c>
      <c r="F78" s="29">
        <v>111726.36</v>
      </c>
      <c r="G78" s="29">
        <v>827.61300000000006</v>
      </c>
      <c r="H78" s="29">
        <v>0</v>
      </c>
      <c r="I78" s="30">
        <f t="shared" si="3"/>
        <v>122119.204</v>
      </c>
      <c r="J78" s="29">
        <v>18587.241999999998</v>
      </c>
      <c r="K78" s="58"/>
      <c r="L78" s="59"/>
      <c r="M78" s="59"/>
      <c r="N78" s="59"/>
      <c r="O78" s="59"/>
      <c r="P78" s="59"/>
    </row>
    <row r="79" spans="1:16" s="31" customFormat="1" x14ac:dyDescent="0.25">
      <c r="A79" s="24"/>
      <c r="B79" s="25">
        <v>78</v>
      </c>
      <c r="C79" s="26" t="s">
        <v>83</v>
      </c>
      <c r="D79" s="27">
        <f t="shared" si="2"/>
        <v>4895.3630000000003</v>
      </c>
      <c r="E79" s="28">
        <v>0</v>
      </c>
      <c r="F79" s="29">
        <v>4760.4589999999998</v>
      </c>
      <c r="G79" s="29">
        <v>0</v>
      </c>
      <c r="H79" s="29">
        <v>0</v>
      </c>
      <c r="I79" s="30">
        <f t="shared" si="3"/>
        <v>4760.4589999999998</v>
      </c>
      <c r="J79" s="29">
        <v>134.90400000000045</v>
      </c>
      <c r="K79" s="58"/>
      <c r="L79" s="59"/>
      <c r="M79" s="59"/>
      <c r="N79" s="59"/>
      <c r="O79" s="59"/>
      <c r="P79" s="59"/>
    </row>
    <row r="80" spans="1:16" s="31" customFormat="1" x14ac:dyDescent="0.25">
      <c r="A80" s="24"/>
      <c r="B80" s="25">
        <v>79</v>
      </c>
      <c r="C80" s="36" t="s">
        <v>84</v>
      </c>
      <c r="D80" s="27">
        <f t="shared" si="2"/>
        <v>0.04</v>
      </c>
      <c r="E80" s="28">
        <v>0.04</v>
      </c>
      <c r="F80" s="29">
        <v>0</v>
      </c>
      <c r="G80" s="29">
        <v>0</v>
      </c>
      <c r="H80" s="29">
        <v>0</v>
      </c>
      <c r="I80" s="30">
        <f t="shared" si="3"/>
        <v>0.04</v>
      </c>
      <c r="J80" s="29">
        <v>0</v>
      </c>
      <c r="K80" s="58"/>
      <c r="L80" s="59"/>
      <c r="M80" s="59"/>
      <c r="N80" s="59"/>
      <c r="O80" s="59"/>
      <c r="P80" s="59"/>
    </row>
    <row r="81" spans="1:16" s="31" customFormat="1" x14ac:dyDescent="0.25">
      <c r="A81" s="24"/>
      <c r="B81" s="25">
        <v>80</v>
      </c>
      <c r="C81" s="26" t="s">
        <v>85</v>
      </c>
      <c r="D81" s="27">
        <f t="shared" si="2"/>
        <v>7.46</v>
      </c>
      <c r="E81" s="28">
        <v>0</v>
      </c>
      <c r="F81" s="29">
        <v>0</v>
      </c>
      <c r="G81" s="29">
        <v>0</v>
      </c>
      <c r="H81" s="29">
        <v>0</v>
      </c>
      <c r="I81" s="30" t="str">
        <f t="shared" si="3"/>
        <v xml:space="preserve">- </v>
      </c>
      <c r="J81" s="29">
        <v>7.46</v>
      </c>
      <c r="K81" s="58"/>
      <c r="L81" s="59"/>
      <c r="M81" s="59"/>
      <c r="N81" s="59"/>
      <c r="O81" s="59"/>
      <c r="P81" s="59"/>
    </row>
    <row r="82" spans="1:16" x14ac:dyDescent="0.25">
      <c r="B82" s="17">
        <v>82</v>
      </c>
      <c r="C82" s="18" t="s">
        <v>86</v>
      </c>
      <c r="D82" s="19">
        <f t="shared" si="2"/>
        <v>287.738</v>
      </c>
      <c r="E82" s="20">
        <v>2.0659999999999998</v>
      </c>
      <c r="F82" s="21">
        <v>178.59</v>
      </c>
      <c r="G82" s="21">
        <v>6.6520000000000001</v>
      </c>
      <c r="H82" s="21">
        <v>0</v>
      </c>
      <c r="I82" s="22">
        <f t="shared" ref="I82:I96" si="4">IF((SUM(E82:H82))=0,"- ",(SUM(E82:H82)))</f>
        <v>187.30799999999999</v>
      </c>
      <c r="J82" s="21">
        <v>100.43</v>
      </c>
      <c r="K82" s="54"/>
    </row>
    <row r="83" spans="1:16" x14ac:dyDescent="0.25">
      <c r="B83" s="17">
        <v>83</v>
      </c>
      <c r="C83" s="18" t="s">
        <v>87</v>
      </c>
      <c r="D83" s="19">
        <f t="shared" si="2"/>
        <v>38458.489000000001</v>
      </c>
      <c r="E83" s="20">
        <v>7182.6559999999999</v>
      </c>
      <c r="F83" s="21">
        <v>3.7330000000000001</v>
      </c>
      <c r="G83" s="21">
        <v>2.5299999999999998</v>
      </c>
      <c r="H83" s="21">
        <v>0</v>
      </c>
      <c r="I83" s="22">
        <f t="shared" si="4"/>
        <v>7188.9189999999999</v>
      </c>
      <c r="J83" s="21">
        <v>31269.57</v>
      </c>
      <c r="K83" s="54"/>
    </row>
    <row r="84" spans="1:16" x14ac:dyDescent="0.25">
      <c r="B84" s="17">
        <v>84</v>
      </c>
      <c r="C84" s="23" t="s">
        <v>88</v>
      </c>
      <c r="D84" s="19">
        <f t="shared" si="2"/>
        <v>14638.913</v>
      </c>
      <c r="E84" s="20">
        <v>1133.623</v>
      </c>
      <c r="F84" s="21">
        <v>8131.7569999999996</v>
      </c>
      <c r="G84" s="21">
        <v>870.23599999999999</v>
      </c>
      <c r="H84" s="21">
        <v>0</v>
      </c>
      <c r="I84" s="22">
        <f t="shared" si="4"/>
        <v>10135.616</v>
      </c>
      <c r="J84" s="21">
        <v>4503.2970000000005</v>
      </c>
      <c r="K84" s="54"/>
    </row>
    <row r="85" spans="1:16" x14ac:dyDescent="0.25">
      <c r="B85" s="17">
        <v>85</v>
      </c>
      <c r="C85" s="32" t="s">
        <v>89</v>
      </c>
      <c r="D85" s="19">
        <f t="shared" si="2"/>
        <v>249466.63399999999</v>
      </c>
      <c r="E85" s="20">
        <v>48537.47</v>
      </c>
      <c r="F85" s="21">
        <v>180710.147</v>
      </c>
      <c r="G85" s="21">
        <v>896.14099999999996</v>
      </c>
      <c r="H85" s="21">
        <v>0</v>
      </c>
      <c r="I85" s="22">
        <f t="shared" si="4"/>
        <v>230143.758</v>
      </c>
      <c r="J85" s="21">
        <v>19322.875999999989</v>
      </c>
      <c r="K85" s="54"/>
    </row>
    <row r="86" spans="1:16" x14ac:dyDescent="0.25">
      <c r="B86" s="17">
        <v>86</v>
      </c>
      <c r="C86" s="18" t="s">
        <v>90</v>
      </c>
      <c r="D86" s="19">
        <f t="shared" si="2"/>
        <v>192.31100000000001</v>
      </c>
      <c r="E86" s="20">
        <v>6</v>
      </c>
      <c r="F86" s="21">
        <v>183.83099999999999</v>
      </c>
      <c r="G86" s="21">
        <v>0</v>
      </c>
      <c r="H86" s="21">
        <v>0</v>
      </c>
      <c r="I86" s="22">
        <f t="shared" si="4"/>
        <v>189.83099999999999</v>
      </c>
      <c r="J86" s="21">
        <v>2.4800000000000182</v>
      </c>
      <c r="K86" s="54"/>
    </row>
    <row r="87" spans="1:16" x14ac:dyDescent="0.25">
      <c r="B87" s="17">
        <v>87</v>
      </c>
      <c r="C87" s="18" t="s">
        <v>91</v>
      </c>
      <c r="D87" s="19">
        <f t="shared" si="2"/>
        <v>5811.7849999999999</v>
      </c>
      <c r="E87" s="20">
        <v>446.81700000000001</v>
      </c>
      <c r="F87" s="21">
        <v>1315.5709999999999</v>
      </c>
      <c r="G87" s="21">
        <v>376.93099999999998</v>
      </c>
      <c r="H87" s="21">
        <v>0</v>
      </c>
      <c r="I87" s="22">
        <f t="shared" si="4"/>
        <v>2139.319</v>
      </c>
      <c r="J87" s="21">
        <v>3672.4659999999999</v>
      </c>
      <c r="K87" s="54"/>
    </row>
    <row r="88" spans="1:16" x14ac:dyDescent="0.25">
      <c r="B88" s="17">
        <v>88</v>
      </c>
      <c r="C88" s="18" t="s">
        <v>92</v>
      </c>
      <c r="D88" s="19">
        <f t="shared" si="2"/>
        <v>3802.1149999999998</v>
      </c>
      <c r="E88" s="20">
        <v>185</v>
      </c>
      <c r="F88" s="21">
        <v>3209.1480000000001</v>
      </c>
      <c r="G88" s="21">
        <v>0</v>
      </c>
      <c r="H88" s="21">
        <v>0</v>
      </c>
      <c r="I88" s="22">
        <f t="shared" si="4"/>
        <v>3394.1480000000001</v>
      </c>
      <c r="J88" s="21">
        <v>407.96699999999964</v>
      </c>
      <c r="K88" s="54"/>
    </row>
    <row r="89" spans="1:16" x14ac:dyDescent="0.25">
      <c r="B89" s="17">
        <v>89</v>
      </c>
      <c r="C89" s="18" t="s">
        <v>93</v>
      </c>
      <c r="D89" s="19">
        <f t="shared" si="2"/>
        <v>8346.8150000000005</v>
      </c>
      <c r="E89" s="20">
        <v>6194.3370000000004</v>
      </c>
      <c r="F89" s="21">
        <v>0</v>
      </c>
      <c r="G89" s="21">
        <v>0</v>
      </c>
      <c r="H89" s="21">
        <v>0</v>
      </c>
      <c r="I89" s="22">
        <f t="shared" si="4"/>
        <v>6194.3370000000004</v>
      </c>
      <c r="J89" s="21">
        <v>2152.4780000000001</v>
      </c>
      <c r="K89" s="54"/>
    </row>
    <row r="90" spans="1:16" x14ac:dyDescent="0.25">
      <c r="B90" s="17">
        <v>90</v>
      </c>
      <c r="C90" s="18" t="s">
        <v>94</v>
      </c>
      <c r="D90" s="19">
        <f t="shared" si="2"/>
        <v>24231.8</v>
      </c>
      <c r="E90" s="20">
        <v>1489.239</v>
      </c>
      <c r="F90" s="21">
        <v>21091.981</v>
      </c>
      <c r="G90" s="21">
        <v>175.92099999999999</v>
      </c>
      <c r="H90" s="21">
        <v>0.02</v>
      </c>
      <c r="I90" s="22">
        <f t="shared" si="4"/>
        <v>22757.161</v>
      </c>
      <c r="J90" s="21">
        <v>1474.6389999999992</v>
      </c>
      <c r="K90" s="54"/>
    </row>
    <row r="91" spans="1:16" x14ac:dyDescent="0.25">
      <c r="B91" s="17">
        <v>91</v>
      </c>
      <c r="C91" s="18" t="s">
        <v>95</v>
      </c>
      <c r="D91" s="19">
        <f t="shared" si="2"/>
        <v>156.80099999999999</v>
      </c>
      <c r="E91" s="20">
        <v>0</v>
      </c>
      <c r="F91" s="21">
        <v>47.801000000000002</v>
      </c>
      <c r="G91" s="21">
        <v>37.524000000000001</v>
      </c>
      <c r="H91" s="21">
        <v>0</v>
      </c>
      <c r="I91" s="22">
        <f t="shared" si="4"/>
        <v>85.325000000000003</v>
      </c>
      <c r="J91" s="21">
        <v>71.475999999999985</v>
      </c>
      <c r="K91" s="54"/>
    </row>
    <row r="92" spans="1:16" s="31" customFormat="1" x14ac:dyDescent="0.25">
      <c r="A92" s="24"/>
      <c r="B92" s="25">
        <v>92</v>
      </c>
      <c r="C92" s="26" t="s">
        <v>96</v>
      </c>
      <c r="D92" s="27">
        <f t="shared" si="2"/>
        <v>152.375</v>
      </c>
      <c r="E92" s="28">
        <v>0</v>
      </c>
      <c r="F92" s="29">
        <v>152.375</v>
      </c>
      <c r="G92" s="29">
        <v>0</v>
      </c>
      <c r="H92" s="29">
        <v>0</v>
      </c>
      <c r="I92" s="30">
        <f t="shared" si="4"/>
        <v>152.375</v>
      </c>
      <c r="J92" s="29">
        <v>0</v>
      </c>
      <c r="K92" s="58"/>
      <c r="L92" s="59"/>
      <c r="M92" s="59"/>
      <c r="N92" s="59"/>
      <c r="O92" s="59"/>
      <c r="P92" s="59"/>
    </row>
    <row r="93" spans="1:16" x14ac:dyDescent="0.25">
      <c r="B93" s="17">
        <v>94</v>
      </c>
      <c r="C93" s="18" t="s">
        <v>97</v>
      </c>
      <c r="D93" s="19">
        <f t="shared" si="2"/>
        <v>18235.886999999999</v>
      </c>
      <c r="E93" s="20">
        <v>9559.7510000000002</v>
      </c>
      <c r="F93" s="21">
        <v>6446.8440000000001</v>
      </c>
      <c r="G93" s="21">
        <v>861.36199999999997</v>
      </c>
      <c r="H93" s="21">
        <v>4.0000000000000001E-3</v>
      </c>
      <c r="I93" s="22">
        <f t="shared" si="4"/>
        <v>16867.961000000003</v>
      </c>
      <c r="J93" s="21">
        <v>1367.9259999999958</v>
      </c>
      <c r="K93" s="54"/>
    </row>
    <row r="94" spans="1:16" x14ac:dyDescent="0.25">
      <c r="B94" s="17">
        <v>95</v>
      </c>
      <c r="C94" s="18" t="s">
        <v>98</v>
      </c>
      <c r="D94" s="19">
        <f t="shared" si="2"/>
        <v>7722.2039999999997</v>
      </c>
      <c r="E94" s="20">
        <v>872.5</v>
      </c>
      <c r="F94" s="21">
        <v>6128.6369999999997</v>
      </c>
      <c r="G94" s="21">
        <v>203.834</v>
      </c>
      <c r="H94" s="21">
        <v>2.427</v>
      </c>
      <c r="I94" s="22">
        <f t="shared" si="4"/>
        <v>7207.3979999999992</v>
      </c>
      <c r="J94" s="21">
        <v>514.80600000000049</v>
      </c>
      <c r="K94" s="54"/>
    </row>
    <row r="95" spans="1:16" x14ac:dyDescent="0.25">
      <c r="B95" s="17">
        <v>96</v>
      </c>
      <c r="C95" s="18" t="s">
        <v>99</v>
      </c>
      <c r="D95" s="19">
        <f t="shared" si="2"/>
        <v>559.06700000000001</v>
      </c>
      <c r="E95" s="20">
        <v>9.4369999999999994</v>
      </c>
      <c r="F95" s="21">
        <v>350.72899999999998</v>
      </c>
      <c r="G95" s="21">
        <v>10.581</v>
      </c>
      <c r="H95" s="21">
        <v>0</v>
      </c>
      <c r="I95" s="22">
        <f t="shared" si="4"/>
        <v>370.74700000000001</v>
      </c>
      <c r="J95" s="21">
        <v>188.32</v>
      </c>
      <c r="K95" s="54"/>
    </row>
    <row r="96" spans="1:16" x14ac:dyDescent="0.25">
      <c r="B96" s="17">
        <v>97</v>
      </c>
      <c r="C96" s="18" t="s">
        <v>100</v>
      </c>
      <c r="D96" s="19">
        <f t="shared" si="2"/>
        <v>21.341999999999999</v>
      </c>
      <c r="E96" s="20">
        <v>0</v>
      </c>
      <c r="F96" s="21">
        <v>0</v>
      </c>
      <c r="G96" s="21">
        <v>0</v>
      </c>
      <c r="H96" s="21">
        <v>0</v>
      </c>
      <c r="I96" s="22" t="str">
        <f t="shared" si="4"/>
        <v xml:space="preserve">- </v>
      </c>
      <c r="J96" s="21">
        <v>21.341999999999999</v>
      </c>
      <c r="K96" s="54"/>
    </row>
    <row r="97" spans="1:16" ht="4.5" customHeight="1" thickBot="1" x14ac:dyDescent="0.3">
      <c r="B97" s="38"/>
      <c r="C97" s="39"/>
      <c r="D97" s="40"/>
      <c r="E97" s="41"/>
      <c r="F97" s="41"/>
      <c r="G97" s="41"/>
      <c r="H97" s="41"/>
      <c r="I97" s="40"/>
      <c r="J97" s="41"/>
    </row>
    <row r="98" spans="1:16" ht="4.5" customHeight="1" x14ac:dyDescent="0.25">
      <c r="B98" s="42"/>
      <c r="C98" s="43"/>
      <c r="D98" s="44"/>
      <c r="F98" s="45"/>
      <c r="G98" s="8"/>
      <c r="H98" s="8"/>
      <c r="I98" s="8"/>
      <c r="J98" s="45"/>
    </row>
    <row r="99" spans="1:16" s="49" customFormat="1" ht="12" x14ac:dyDescent="0.2">
      <c r="A99" s="46"/>
      <c r="B99" s="47" t="s">
        <v>101</v>
      </c>
      <c r="C99" s="47"/>
      <c r="D99" s="48"/>
      <c r="F99" s="50"/>
      <c r="G99" s="51"/>
      <c r="H99" s="51"/>
      <c r="I99" s="51"/>
      <c r="J99" s="50"/>
      <c r="K99" s="61"/>
      <c r="L99" s="61"/>
      <c r="M99" s="61"/>
      <c r="N99" s="61"/>
      <c r="O99" s="61"/>
      <c r="P99" s="61"/>
    </row>
    <row r="100" spans="1:16" s="49" customFormat="1" ht="12" x14ac:dyDescent="0.2">
      <c r="A100" s="46"/>
      <c r="B100" s="47" t="s">
        <v>103</v>
      </c>
      <c r="C100" s="47"/>
      <c r="J100" s="50"/>
      <c r="K100" s="61"/>
      <c r="L100" s="61"/>
      <c r="M100" s="61"/>
      <c r="N100" s="61"/>
      <c r="O100" s="61"/>
      <c r="P100" s="61"/>
    </row>
    <row r="101" spans="1:16" s="49" customFormat="1" ht="12" x14ac:dyDescent="0.2">
      <c r="A101" s="46"/>
      <c r="B101" s="47" t="s">
        <v>104</v>
      </c>
      <c r="C101" s="47"/>
      <c r="J101" s="50"/>
      <c r="K101" s="61"/>
      <c r="L101" s="61"/>
      <c r="M101" s="61"/>
      <c r="N101" s="61"/>
      <c r="O101" s="61"/>
      <c r="P101" s="61"/>
    </row>
    <row r="102" spans="1:16" s="49" customFormat="1" ht="4.5" customHeight="1" x14ac:dyDescent="0.2">
      <c r="A102" s="46"/>
      <c r="B102" s="52"/>
      <c r="C102" s="47"/>
      <c r="K102" s="61"/>
      <c r="L102" s="61"/>
      <c r="M102" s="61"/>
      <c r="N102" s="61"/>
      <c r="O102" s="61"/>
      <c r="P102" s="61"/>
    </row>
    <row r="103" spans="1:16" s="49" customFormat="1" ht="12" x14ac:dyDescent="0.2">
      <c r="A103" s="46"/>
      <c r="B103" s="47" t="s">
        <v>102</v>
      </c>
      <c r="K103" s="61"/>
      <c r="L103" s="61"/>
      <c r="M103" s="61"/>
      <c r="N103" s="61"/>
      <c r="O103" s="61"/>
      <c r="P103" s="61"/>
    </row>
    <row r="104" spans="1:16" x14ac:dyDescent="0.25">
      <c r="B104" s="47"/>
    </row>
  </sheetData>
  <mergeCells count="6">
    <mergeCell ref="J4:J5"/>
    <mergeCell ref="B4:B5"/>
    <mergeCell ref="C4:C5"/>
    <mergeCell ref="D4:D5"/>
    <mergeCell ref="E4:H4"/>
    <mergeCell ref="I4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3D44-2FE2-41D7-9B38-DBEE019F29AB}">
  <dimension ref="A1:E41"/>
  <sheetViews>
    <sheetView showGridLines="0" topLeftCell="F1" zoomScale="70" zoomScaleNormal="70" workbookViewId="0">
      <selection activeCell="R12" sqref="R12"/>
    </sheetView>
  </sheetViews>
  <sheetFormatPr baseColWidth="10" defaultRowHeight="12.75" x14ac:dyDescent="0.2"/>
  <cols>
    <col min="1" max="1" width="18.5703125" style="62" customWidth="1"/>
    <col min="2" max="2" width="11" style="62" customWidth="1"/>
    <col min="3" max="3" width="11.5703125" style="62" customWidth="1"/>
    <col min="4" max="4" width="11.42578125" style="62"/>
    <col min="5" max="16384" width="11.42578125" style="64"/>
  </cols>
  <sheetData>
    <row r="1" spans="1:5" ht="15" x14ac:dyDescent="0.25">
      <c r="A1" s="72" t="s">
        <v>105</v>
      </c>
      <c r="B1" s="71"/>
      <c r="C1" s="71"/>
      <c r="D1" s="71"/>
      <c r="E1" s="63"/>
    </row>
    <row r="2" spans="1:5" ht="15" x14ac:dyDescent="0.25">
      <c r="A2" s="73" t="s">
        <v>106</v>
      </c>
      <c r="B2" s="74"/>
      <c r="C2" s="74"/>
      <c r="D2" s="71"/>
      <c r="E2" s="63"/>
    </row>
    <row r="3" spans="1:5" x14ac:dyDescent="0.2">
      <c r="A3" s="75"/>
      <c r="B3" s="76">
        <v>2020</v>
      </c>
      <c r="C3" s="76">
        <v>2021</v>
      </c>
      <c r="D3" s="71"/>
    </row>
    <row r="4" spans="1:5" x14ac:dyDescent="0.2">
      <c r="A4" s="77" t="s">
        <v>7</v>
      </c>
      <c r="B4" s="78">
        <v>2125086.9999999995</v>
      </c>
      <c r="C4" s="78">
        <v>2639549.8090000008</v>
      </c>
      <c r="D4" s="71"/>
    </row>
    <row r="5" spans="1:5" x14ac:dyDescent="0.2">
      <c r="A5" s="77" t="s">
        <v>8</v>
      </c>
      <c r="B5" s="78">
        <v>3023937.1599999978</v>
      </c>
      <c r="C5" s="78">
        <v>3557458.469</v>
      </c>
      <c r="D5" s="71"/>
    </row>
    <row r="6" spans="1:5" x14ac:dyDescent="0.2">
      <c r="A6" s="77" t="s">
        <v>9</v>
      </c>
      <c r="B6" s="78">
        <v>104704.14</v>
      </c>
      <c r="C6" s="78">
        <v>115819.81500000003</v>
      </c>
      <c r="D6" s="71"/>
    </row>
    <row r="7" spans="1:5" x14ac:dyDescent="0.2">
      <c r="A7" s="77" t="s">
        <v>10</v>
      </c>
      <c r="B7" s="78">
        <v>9660.31</v>
      </c>
      <c r="C7" s="78">
        <v>1365.3999999999999</v>
      </c>
      <c r="D7" s="71"/>
    </row>
    <row r="8" spans="1:5" x14ac:dyDescent="0.2">
      <c r="A8" s="79" t="s">
        <v>107</v>
      </c>
      <c r="B8" s="80">
        <v>3254542.8999999994</v>
      </c>
      <c r="C8" s="80">
        <v>4256776.370000002</v>
      </c>
      <c r="D8" s="71"/>
    </row>
    <row r="9" spans="1:5" x14ac:dyDescent="0.2">
      <c r="A9" s="79"/>
      <c r="B9" s="80"/>
      <c r="C9" s="80"/>
      <c r="D9" s="71"/>
    </row>
    <row r="10" spans="1:5" x14ac:dyDescent="0.2">
      <c r="A10" s="74"/>
      <c r="B10" s="80">
        <f>SUM(B4:B8)</f>
        <v>8517931.5099999961</v>
      </c>
      <c r="C10" s="80">
        <f>SUM(C4:C8)</f>
        <v>10570969.863000004</v>
      </c>
      <c r="D10" s="71"/>
    </row>
    <row r="11" spans="1:5" x14ac:dyDescent="0.2">
      <c r="A11" s="74"/>
      <c r="B11" s="81"/>
      <c r="C11" s="82"/>
      <c r="D11" s="74"/>
    </row>
    <row r="12" spans="1:5" x14ac:dyDescent="0.2">
      <c r="A12" s="83"/>
      <c r="B12" s="75"/>
      <c r="C12" s="75"/>
      <c r="D12" s="74"/>
    </row>
    <row r="13" spans="1:5" x14ac:dyDescent="0.2">
      <c r="A13" s="84"/>
      <c r="B13" s="84"/>
      <c r="C13" s="84"/>
      <c r="D13" s="74"/>
    </row>
    <row r="14" spans="1:5" x14ac:dyDescent="0.2">
      <c r="A14" s="74"/>
      <c r="B14" s="74"/>
      <c r="C14" s="74"/>
      <c r="D14" s="74"/>
    </row>
    <row r="15" spans="1:5" x14ac:dyDescent="0.2">
      <c r="A15" s="65"/>
      <c r="B15" s="66"/>
      <c r="C15" s="66"/>
      <c r="D15" s="66"/>
    </row>
    <row r="16" spans="1:5" x14ac:dyDescent="0.2">
      <c r="A16" s="68"/>
      <c r="B16" s="68"/>
      <c r="C16" s="68"/>
      <c r="D16" s="68"/>
      <c r="E16" s="69"/>
    </row>
    <row r="17" spans="1:5" x14ac:dyDescent="0.2">
      <c r="A17" s="68"/>
      <c r="B17" s="68"/>
      <c r="C17" s="68"/>
      <c r="D17" s="68"/>
      <c r="E17" s="69"/>
    </row>
    <row r="18" spans="1:5" x14ac:dyDescent="0.2">
      <c r="A18" s="68"/>
      <c r="B18" s="68"/>
      <c r="C18" s="68"/>
      <c r="D18" s="68"/>
      <c r="E18" s="69"/>
    </row>
    <row r="19" spans="1:5" x14ac:dyDescent="0.2">
      <c r="A19" s="68"/>
      <c r="B19" s="68"/>
      <c r="C19" s="68"/>
      <c r="D19" s="68"/>
      <c r="E19" s="69"/>
    </row>
    <row r="20" spans="1:5" x14ac:dyDescent="0.2">
      <c r="A20" s="68"/>
      <c r="B20" s="68"/>
      <c r="C20" s="68"/>
      <c r="D20" s="68"/>
      <c r="E20" s="69"/>
    </row>
    <row r="21" spans="1:5" x14ac:dyDescent="0.2">
      <c r="A21" s="68"/>
      <c r="B21" s="68"/>
      <c r="C21" s="68"/>
      <c r="D21" s="68"/>
      <c r="E21" s="69"/>
    </row>
    <row r="22" spans="1:5" x14ac:dyDescent="0.2">
      <c r="A22" s="68"/>
      <c r="B22" s="68"/>
      <c r="C22" s="68"/>
      <c r="D22" s="68"/>
      <c r="E22" s="69"/>
    </row>
    <row r="23" spans="1:5" x14ac:dyDescent="0.2">
      <c r="A23" s="68"/>
      <c r="B23" s="68"/>
      <c r="C23" s="68"/>
      <c r="D23" s="68"/>
      <c r="E23" s="69"/>
    </row>
    <row r="24" spans="1:5" x14ac:dyDescent="0.2">
      <c r="A24" s="66"/>
      <c r="B24" s="70"/>
      <c r="C24" s="70"/>
      <c r="D24" s="66"/>
    </row>
    <row r="25" spans="1:5" x14ac:dyDescent="0.2">
      <c r="A25" s="66"/>
      <c r="B25" s="70"/>
      <c r="C25" s="70"/>
      <c r="D25" s="66"/>
    </row>
    <row r="26" spans="1:5" x14ac:dyDescent="0.2">
      <c r="A26" s="66"/>
      <c r="B26" s="70"/>
      <c r="C26" s="70"/>
      <c r="D26" s="66"/>
    </row>
    <row r="27" spans="1:5" x14ac:dyDescent="0.2">
      <c r="A27" s="66"/>
      <c r="B27" s="70"/>
      <c r="C27" s="70"/>
      <c r="D27" s="66"/>
    </row>
    <row r="28" spans="1:5" x14ac:dyDescent="0.2">
      <c r="B28" s="67"/>
      <c r="C28" s="67"/>
    </row>
    <row r="33" spans="1:5" x14ac:dyDescent="0.2">
      <c r="E33" s="71"/>
    </row>
    <row r="34" spans="1:5" x14ac:dyDescent="0.2">
      <c r="E34" s="71"/>
    </row>
    <row r="35" spans="1:5" x14ac:dyDescent="0.2">
      <c r="E35" s="71"/>
    </row>
    <row r="36" spans="1:5" x14ac:dyDescent="0.2">
      <c r="E36" s="71"/>
    </row>
    <row r="41" spans="1:5" x14ac:dyDescent="0.2">
      <c r="A41" s="57"/>
    </row>
  </sheetData>
  <hyperlinks>
    <hyperlink ref="A1" location="Índice.2021!C209" display="← Índice" xr:uid="{91AE67E6-6021-4427-A3BD-D812302A03C0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8.2.9</vt:lpstr>
      <vt:lpstr>Gráf-08.2.8-9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Benítez</dc:creator>
  <cp:lastModifiedBy>Delia Benítez</cp:lastModifiedBy>
  <dcterms:created xsi:type="dcterms:W3CDTF">2023-12-04T11:46:01Z</dcterms:created>
  <dcterms:modified xsi:type="dcterms:W3CDTF">2023-12-15T14:21:46Z</dcterms:modified>
</cp:coreProperties>
</file>