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7.1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11" i="1" l="1"/>
  <c r="H11" i="1" s="1"/>
  <c r="K11" i="1"/>
  <c r="M11" i="1"/>
  <c r="L11" i="1" s="1"/>
  <c r="G12" i="1"/>
  <c r="K12" i="1"/>
  <c r="G13" i="1"/>
  <c r="K13" i="1"/>
  <c r="L13" i="1"/>
  <c r="M13" i="1"/>
  <c r="H13" i="1" s="1"/>
  <c r="G14" i="1"/>
  <c r="K14" i="1"/>
  <c r="G15" i="1"/>
  <c r="K15" i="1"/>
  <c r="M15" i="1" s="1"/>
  <c r="G16" i="1"/>
  <c r="H16" i="1" s="1"/>
  <c r="K16" i="1"/>
  <c r="M16" i="1"/>
  <c r="L16" i="1" s="1"/>
  <c r="G17" i="1"/>
  <c r="K17" i="1"/>
  <c r="M17" i="1" s="1"/>
  <c r="G18" i="1"/>
  <c r="K18" i="1"/>
  <c r="L18" i="1" s="1"/>
  <c r="M18" i="1"/>
  <c r="H18" i="1" s="1"/>
  <c r="G19" i="1"/>
  <c r="K19" i="1"/>
  <c r="M19" i="1"/>
  <c r="H19" i="1" s="1"/>
  <c r="G20" i="1"/>
  <c r="K20" i="1"/>
  <c r="G21" i="1"/>
  <c r="K21" i="1"/>
  <c r="L21" i="1"/>
  <c r="M21" i="1"/>
  <c r="H21" i="1" s="1"/>
  <c r="G22" i="1"/>
  <c r="K22" i="1"/>
  <c r="G26" i="1"/>
  <c r="K26" i="1"/>
  <c r="M26" i="1" s="1"/>
  <c r="G27" i="1"/>
  <c r="H27" i="1" s="1"/>
  <c r="K27" i="1"/>
  <c r="M27" i="1"/>
  <c r="L27" i="1" s="1"/>
  <c r="G28" i="1"/>
  <c r="K28" i="1"/>
  <c r="M28" i="1" s="1"/>
  <c r="G29" i="1"/>
  <c r="K29" i="1"/>
  <c r="M29" i="1"/>
  <c r="H29" i="1" s="1"/>
  <c r="G30" i="1"/>
  <c r="K30" i="1"/>
  <c r="M30" i="1"/>
  <c r="H30" i="1" s="1"/>
  <c r="G31" i="1"/>
  <c r="K31" i="1"/>
  <c r="G32" i="1"/>
  <c r="K32" i="1"/>
  <c r="M32" i="1"/>
  <c r="H32" i="1" s="1"/>
  <c r="G33" i="1"/>
  <c r="K33" i="1"/>
  <c r="G34" i="1"/>
  <c r="K34" i="1"/>
  <c r="M34" i="1" s="1"/>
  <c r="G35" i="1"/>
  <c r="H35" i="1" s="1"/>
  <c r="K35" i="1"/>
  <c r="M35" i="1"/>
  <c r="L35" i="1" s="1"/>
  <c r="G36" i="1"/>
  <c r="K36" i="1"/>
  <c r="G37" i="1"/>
  <c r="K37" i="1"/>
  <c r="M37" i="1"/>
  <c r="L37" i="1" s="1"/>
  <c r="L34" i="1" l="1"/>
  <c r="H34" i="1"/>
  <c r="L12" i="1"/>
  <c r="L28" i="1"/>
  <c r="H28" i="1"/>
  <c r="H22" i="1"/>
  <c r="H15" i="1"/>
  <c r="L15" i="1"/>
  <c r="L20" i="1"/>
  <c r="L17" i="1"/>
  <c r="H17" i="1"/>
  <c r="H26" i="1"/>
  <c r="L26" i="1"/>
  <c r="H20" i="1"/>
  <c r="L29" i="1"/>
  <c r="L32" i="1"/>
  <c r="H37" i="1"/>
  <c r="L30" i="1"/>
  <c r="M22" i="1"/>
  <c r="L22" i="1" s="1"/>
  <c r="L19" i="1"/>
  <c r="M14" i="1"/>
  <c r="H14" i="1" s="1"/>
  <c r="M33" i="1"/>
  <c r="L33" i="1" s="1"/>
  <c r="M36" i="1"/>
  <c r="H36" i="1" s="1"/>
  <c r="M31" i="1"/>
  <c r="H31" i="1" s="1"/>
  <c r="M20" i="1"/>
  <c r="M12" i="1"/>
  <c r="H12" i="1" s="1"/>
  <c r="L14" i="1" l="1"/>
  <c r="L31" i="1"/>
  <c r="H33" i="1"/>
  <c r="L36" i="1"/>
</calcChain>
</file>

<file path=xl/sharedStrings.xml><?xml version="1.0" encoding="utf-8"?>
<sst xmlns="http://schemas.openxmlformats.org/spreadsheetml/2006/main" count="44" uniqueCount="31">
  <si>
    <t xml:space="preserve">Fuente: Banco Central del Paraguay. Informe Económico Julio 2022. </t>
  </si>
  <si>
    <t>Nota: Las sumas totales pueden tener diferencias debido a redondeos decimales.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</si>
  <si>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</si>
  <si>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</si>
  <si>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</si>
  <si>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</si>
  <si>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</si>
  <si>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</si>
  <si>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</si>
  <si>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</si>
  <si>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</si>
  <si>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</si>
  <si>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</si>
  <si>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</si>
  <si>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2021</t>
  </si>
  <si>
    <t>Año 2020</t>
  </si>
  <si>
    <t>(1+2+3+4)</t>
  </si>
  <si>
    <t>Participación%</t>
  </si>
  <si>
    <t>En guaraníes</t>
  </si>
  <si>
    <t>Tipo de cambio</t>
  </si>
  <si>
    <t>En dólares</t>
  </si>
  <si>
    <t>Total</t>
  </si>
  <si>
    <t>CD's</t>
  </si>
  <si>
    <t>Ahorro plazo</t>
  </si>
  <si>
    <t>Ahorro vista</t>
  </si>
  <si>
    <t>Cuenta corriente</t>
  </si>
  <si>
    <t xml:space="preserve">Total de depósitos (En millones de Guaraníes) </t>
  </si>
  <si>
    <t>En moneda extranjera (En millones de Guaraníes)</t>
  </si>
  <si>
    <t>En moneda nacional (En millones de Guaraníes)</t>
  </si>
  <si>
    <t>Año y mes</t>
  </si>
  <si>
    <t>Cuadro 7.1.9. Depósitos del sector privado en el sistema bancario, según año y mes.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</si>
</sst>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0.0_)"/>
    <numFmt numFmtId="165" formatCode="#,##0.0_);\(#,##0.0\)"/>
    <numFmt numFmtId="166" formatCode="_-* #,##0_-;\-* #,##0_-;_-* &quot;-&quot;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17" fillId="12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7" fillId="16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7" fillId="20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4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28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167" fontId="17" fillId="32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6" fillId="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167" fontId="11" fillId="6" borderId="4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1" fillId="48" borderId="15" applyNumberFormat="0" applyAlignment="0" applyProtection="0"/>
    <xf numFmtId="167" fontId="31" fillId="48" borderId="15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167" fontId="13" fillId="7" borderId="7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2" fillId="49" borderId="16" applyNumberFormat="0" applyAlignment="0" applyProtection="0"/>
    <xf numFmtId="167" fontId="32" fillId="49" borderId="16" applyNumberFormat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167" fontId="12" fillId="0" borderId="6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0" fontId="33" fillId="0" borderId="17" applyNumberFormat="0" applyFill="0" applyAlignment="0" applyProtection="0"/>
    <xf numFmtId="167" fontId="33" fillId="0" borderId="17" applyNumberFormat="0" applyFill="0" applyAlignment="0" applyProtection="0"/>
    <xf numFmtId="168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167" fontId="17" fillId="9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167" fontId="17" fillId="13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167" fontId="17" fillId="17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1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25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167" fontId="17" fillId="29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167" fontId="9" fillId="5" borderId="4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29" fillId="39" borderId="15" applyNumberFormat="0" applyAlignment="0" applyProtection="0"/>
    <xf numFmtId="167" fontId="29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5" fillId="54" borderId="0" applyNumberFormat="0" applyFont="0" applyBorder="0" applyProtection="0"/>
    <xf numFmtId="17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67" fontId="7" fillId="3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6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4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2" fillId="0" borderId="0" applyFont="0" applyFill="0" applyBorder="0" applyAlignment="0" applyProtection="0"/>
    <xf numFmtId="189" fontId="27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5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167" fontId="8" fillId="4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9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1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18" fillId="56" borderId="18" applyNumberFormat="0" applyFont="0" applyAlignment="0" applyProtection="0"/>
    <xf numFmtId="167" fontId="18" fillId="56" borderId="18" applyNumberFormat="0" applyFont="0" applyAlignment="0" applyProtection="0"/>
    <xf numFmtId="167" fontId="18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7" fillId="56" borderId="18" applyNumberFormat="0" applyFont="0" applyAlignment="0" applyProtection="0"/>
    <xf numFmtId="167" fontId="27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167" fontId="10" fillId="6" borderId="5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56" fillId="48" borderId="19" applyNumberFormat="0" applyAlignment="0" applyProtection="0"/>
    <xf numFmtId="167" fontId="56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167" fontId="3" fillId="0" borderId="1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167" fontId="4" fillId="0" borderId="2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167" fontId="5" fillId="0" borderId="3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34" fillId="0" borderId="22" applyNumberFormat="0" applyFill="0" applyAlignment="0" applyProtection="0"/>
    <xf numFmtId="167" fontId="34" fillId="0" borderId="22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16" fillId="0" borderId="9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</cellStyleXfs>
  <cellXfs count="60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37" fontId="19" fillId="0" borderId="0" xfId="1" applyNumberFormat="1" applyFont="1" applyFill="1" applyProtection="1"/>
    <xf numFmtId="0" fontId="21" fillId="0" borderId="0" xfId="1" applyFont="1" applyFill="1"/>
    <xf numFmtId="164" fontId="22" fillId="0" borderId="0" xfId="2" applyNumberFormat="1" applyFont="1" applyFill="1" applyBorder="1" applyAlignment="1" applyProtection="1">
      <alignment horizontal="centerContinuous"/>
      <protection locked="0"/>
    </xf>
    <xf numFmtId="164" fontId="22" fillId="0" borderId="0" xfId="2" quotePrefix="1" applyNumberFormat="1" applyFont="1" applyFill="1" applyBorder="1" applyAlignment="1" applyProtection="1">
      <alignment horizontal="centerContinuous"/>
      <protection locked="0"/>
    </xf>
    <xf numFmtId="164" fontId="19" fillId="0" borderId="0" xfId="2" quotePrefix="1" applyNumberFormat="1" applyFont="1" applyFill="1" applyBorder="1" applyAlignment="1" applyProtection="1">
      <alignment horizontal="left"/>
      <protection locked="0"/>
    </xf>
    <xf numFmtId="0" fontId="22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22" fillId="0" borderId="0" xfId="1" applyFont="1" applyFill="1"/>
    <xf numFmtId="37" fontId="22" fillId="0" borderId="0" xfId="1" applyNumberFormat="1" applyFont="1" applyFill="1" applyProtection="1"/>
    <xf numFmtId="0" fontId="25" fillId="0" borderId="0" xfId="1" quotePrefix="1" applyFont="1" applyFill="1" applyAlignment="1" applyProtection="1">
      <alignment horizontal="left"/>
    </xf>
    <xf numFmtId="0" fontId="19" fillId="0" borderId="0" xfId="1" quotePrefix="1" applyFont="1" applyFill="1" applyAlignment="1" applyProtection="1">
      <alignment horizontal="left"/>
    </xf>
    <xf numFmtId="0" fontId="25" fillId="0" borderId="0" xfId="1" applyFont="1" applyFill="1" applyAlignment="1" applyProtection="1">
      <alignment horizontal="left"/>
    </xf>
    <xf numFmtId="165" fontId="19" fillId="0" borderId="0" xfId="1" applyNumberFormat="1" applyFont="1" applyFill="1" applyProtection="1"/>
    <xf numFmtId="39" fontId="19" fillId="0" borderId="0" xfId="1" applyNumberFormat="1" applyFont="1" applyFill="1" applyProtection="1"/>
    <xf numFmtId="3" fontId="22" fillId="0" borderId="10" xfId="1" applyNumberFormat="1" applyFont="1" applyFill="1" applyBorder="1" applyAlignment="1" applyProtection="1">
      <alignment horizontal="right"/>
    </xf>
    <xf numFmtId="3" fontId="22" fillId="0" borderId="10" xfId="1" applyNumberFormat="1" applyFont="1" applyFill="1" applyBorder="1" applyAlignment="1">
      <alignment horizontal="right"/>
    </xf>
    <xf numFmtId="3" fontId="19" fillId="0" borderId="10" xfId="3" applyNumberFormat="1" applyFont="1" applyFill="1" applyBorder="1" applyAlignment="1">
      <alignment horizontal="right"/>
    </xf>
    <xf numFmtId="4" fontId="22" fillId="0" borderId="10" xfId="1" applyNumberFormat="1" applyFont="1" applyFill="1" applyBorder="1" applyAlignment="1">
      <alignment horizontal="right"/>
    </xf>
    <xf numFmtId="3" fontId="19" fillId="0" borderId="10" xfId="4" applyNumberFormat="1" applyFont="1" applyFill="1" applyBorder="1" applyAlignment="1">
      <alignment horizontal="right"/>
    </xf>
    <xf numFmtId="0" fontId="19" fillId="0" borderId="10" xfId="1" applyFont="1" applyFill="1" applyBorder="1" applyAlignment="1" applyProtection="1">
      <alignment horizontal="left"/>
    </xf>
    <xf numFmtId="3" fontId="19" fillId="0" borderId="0" xfId="1" applyNumberFormat="1" applyFont="1" applyFill="1" applyAlignment="1" applyProtection="1">
      <alignment horizontal="right" indent="2"/>
    </xf>
    <xf numFmtId="3" fontId="19" fillId="0" borderId="0" xfId="1" applyNumberFormat="1" applyFont="1" applyFill="1" applyAlignment="1">
      <alignment horizontal="center"/>
    </xf>
    <xf numFmtId="3" fontId="19" fillId="0" borderId="0" xfId="5" applyNumberFormat="1" applyFont="1" applyFill="1" applyBorder="1" applyAlignment="1">
      <alignment horizontal="right" indent="2"/>
    </xf>
    <xf numFmtId="3" fontId="19" fillId="0" borderId="0" xfId="5" applyNumberFormat="1" applyFont="1" applyFill="1" applyBorder="1" applyAlignment="1">
      <alignment horizontal="right" indent="3"/>
    </xf>
    <xf numFmtId="4" fontId="19" fillId="0" borderId="0" xfId="5" applyNumberFormat="1" applyFont="1" applyFill="1" applyBorder="1" applyAlignment="1">
      <alignment horizontal="right" indent="2"/>
    </xf>
    <xf numFmtId="3" fontId="19" fillId="0" borderId="0" xfId="1" applyNumberFormat="1" applyFont="1" applyFill="1" applyAlignment="1" applyProtection="1">
      <alignment horizontal="right" indent="1"/>
    </xf>
    <xf numFmtId="3" fontId="19" fillId="0" borderId="0" xfId="5" applyNumberFormat="1" applyFont="1" applyFill="1" applyBorder="1" applyAlignment="1">
      <alignment horizontal="right" indent="1"/>
    </xf>
    <xf numFmtId="3" fontId="19" fillId="0" borderId="0" xfId="4" applyNumberFormat="1" applyFont="1" applyFill="1" applyBorder="1" applyAlignment="1">
      <alignment horizontal="right" indent="1"/>
    </xf>
    <xf numFmtId="0" fontId="19" fillId="0" borderId="0" xfId="1" applyFont="1" applyFill="1" applyAlignment="1" applyProtection="1">
      <alignment horizontal="left" indent="1"/>
    </xf>
    <xf numFmtId="0" fontId="22" fillId="0" borderId="0" xfId="1" applyFont="1" applyFill="1" applyAlignment="1" applyProtection="1">
      <alignment horizontal="left" indent="1"/>
    </xf>
    <xf numFmtId="3" fontId="19" fillId="33" borderId="0" xfId="1" applyNumberFormat="1" applyFont="1" applyFill="1" applyAlignment="1" applyProtection="1">
      <alignment horizontal="right" indent="2"/>
    </xf>
    <xf numFmtId="3" fontId="19" fillId="33" borderId="0" xfId="1" applyNumberFormat="1" applyFont="1" applyFill="1" applyAlignment="1">
      <alignment horizontal="center"/>
    </xf>
    <xf numFmtId="3" fontId="19" fillId="33" borderId="0" xfId="5" applyNumberFormat="1" applyFont="1" applyFill="1" applyBorder="1" applyAlignment="1">
      <alignment horizontal="right" indent="2"/>
    </xf>
    <xf numFmtId="3" fontId="19" fillId="33" borderId="0" xfId="5" applyNumberFormat="1" applyFont="1" applyFill="1" applyBorder="1" applyAlignment="1">
      <alignment horizontal="right" indent="3"/>
    </xf>
    <xf numFmtId="4" fontId="19" fillId="33" borderId="0" xfId="5" applyNumberFormat="1" applyFont="1" applyFill="1" applyBorder="1" applyAlignment="1">
      <alignment horizontal="right" indent="2"/>
    </xf>
    <xf numFmtId="3" fontId="19" fillId="33" borderId="0" xfId="1" applyNumberFormat="1" applyFont="1" applyFill="1" applyAlignment="1" applyProtection="1">
      <alignment horizontal="right" indent="1"/>
    </xf>
    <xf numFmtId="3" fontId="19" fillId="33" borderId="0" xfId="5" applyNumberFormat="1" applyFont="1" applyFill="1" applyBorder="1" applyAlignment="1">
      <alignment horizontal="right" indent="1"/>
    </xf>
    <xf numFmtId="3" fontId="19" fillId="33" borderId="0" xfId="4" applyNumberFormat="1" applyFont="1" applyFill="1" applyBorder="1" applyAlignment="1">
      <alignment horizontal="right" indent="1"/>
    </xf>
    <xf numFmtId="0" fontId="22" fillId="33" borderId="0" xfId="1" applyFont="1" applyFill="1" applyAlignment="1" applyProtection="1">
      <alignment horizontal="left" indent="1"/>
    </xf>
    <xf numFmtId="3" fontId="19" fillId="0" borderId="0" xfId="1" applyNumberFormat="1" applyFont="1" applyFill="1" applyAlignment="1" applyProtection="1">
      <alignment horizontal="center"/>
    </xf>
    <xf numFmtId="3" fontId="19" fillId="0" borderId="0" xfId="5" applyNumberFormat="1" applyFont="1" applyFill="1" applyBorder="1" applyAlignment="1">
      <alignment horizontal="right"/>
    </xf>
    <xf numFmtId="4" fontId="19" fillId="0" borderId="0" xfId="5" applyNumberFormat="1" applyFont="1" applyFill="1" applyBorder="1" applyAlignment="1">
      <alignment horizontal="right"/>
    </xf>
    <xf numFmtId="3" fontId="19" fillId="33" borderId="0" xfId="1" applyNumberFormat="1" applyFont="1" applyFill="1" applyAlignment="1" applyProtection="1">
      <alignment horizontal="center"/>
    </xf>
    <xf numFmtId="3" fontId="19" fillId="33" borderId="0" xfId="5" applyNumberFormat="1" applyFont="1" applyFill="1" applyBorder="1" applyAlignment="1">
      <alignment horizontal="right"/>
    </xf>
    <xf numFmtId="4" fontId="19" fillId="33" borderId="0" xfId="5" applyNumberFormat="1" applyFont="1" applyFill="1" applyBorder="1" applyAlignment="1">
      <alignment horizontal="right"/>
    </xf>
    <xf numFmtId="0" fontId="19" fillId="0" borderId="0" xfId="1" applyFont="1" applyFill="1" applyAlignment="1">
      <alignment horizontal="left" indent="7"/>
    </xf>
    <xf numFmtId="0" fontId="19" fillId="0" borderId="12" xfId="1" quotePrefix="1" applyFont="1" applyFill="1" applyBorder="1" applyAlignment="1" applyProtection="1">
      <alignment horizontal="center"/>
    </xf>
    <xf numFmtId="0" fontId="19" fillId="0" borderId="12" xfId="1" applyFont="1" applyFill="1" applyBorder="1" applyAlignment="1" applyProtection="1">
      <alignment horizontal="center"/>
    </xf>
    <xf numFmtId="0" fontId="19" fillId="0" borderId="0" xfId="0" applyFont="1" applyFill="1"/>
    <xf numFmtId="0" fontId="26" fillId="0" borderId="0" xfId="6" applyFill="1"/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37" fontId="23" fillId="0" borderId="0" xfId="1" applyNumberFormat="1" applyFont="1" applyFill="1" applyAlignment="1" applyProtection="1">
      <alignment horizontal="center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</cellXfs>
  <cellStyles count="42810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1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2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6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[0]_base monetario temporal" xfId="4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5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rmal_Monetario May08" xfId="3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18.5703125" style="1" customWidth="1"/>
    <col min="3" max="3" width="14.42578125" style="1" customWidth="1"/>
    <col min="4" max="4" width="12" style="1" customWidth="1"/>
    <col min="5" max="5" width="15.7109375" style="1" customWidth="1"/>
    <col min="6" max="6" width="13.42578125" style="1" bestFit="1" customWidth="1"/>
    <col min="7" max="7" width="11.7109375" style="1" customWidth="1"/>
    <col min="8" max="8" width="13.140625" style="1" customWidth="1"/>
    <col min="9" max="9" width="14.5703125" style="1" customWidth="1"/>
    <col min="10" max="10" width="11.28515625" style="1" customWidth="1"/>
    <col min="11" max="11" width="14.42578125" style="1" customWidth="1"/>
    <col min="12" max="12" width="12.140625" style="1" customWidth="1"/>
    <col min="13" max="13" width="14" style="1" customWidth="1"/>
    <col min="14" max="16384" width="11" style="1"/>
  </cols>
  <sheetData>
    <row r="1" spans="1:13">
      <c r="A1" s="52"/>
    </row>
    <row r="2" spans="1:13">
      <c r="B2" s="1" t="s">
        <v>30</v>
      </c>
    </row>
    <row r="3" spans="1:13" ht="5.0999999999999996" customHeight="1"/>
    <row r="4" spans="1:13" ht="12.75">
      <c r="A4" s="51"/>
      <c r="B4" s="56" t="s">
        <v>29</v>
      </c>
      <c r="C4" s="53" t="s">
        <v>28</v>
      </c>
      <c r="D4" s="53"/>
      <c r="E4" s="53"/>
      <c r="F4" s="53"/>
      <c r="G4" s="53"/>
      <c r="H4" s="53"/>
      <c r="I4" s="53" t="s">
        <v>27</v>
      </c>
      <c r="J4" s="53"/>
      <c r="K4" s="53"/>
      <c r="L4" s="53"/>
      <c r="M4" s="53" t="s">
        <v>26</v>
      </c>
    </row>
    <row r="5" spans="1:13" ht="15" customHeight="1">
      <c r="B5" s="57"/>
      <c r="C5" s="59" t="s">
        <v>25</v>
      </c>
      <c r="D5" s="59" t="s">
        <v>24</v>
      </c>
      <c r="E5" s="59" t="s">
        <v>23</v>
      </c>
      <c r="F5" s="59" t="s">
        <v>22</v>
      </c>
      <c r="G5" s="59" t="s">
        <v>21</v>
      </c>
      <c r="H5" s="53" t="s">
        <v>17</v>
      </c>
      <c r="I5" s="53" t="s">
        <v>20</v>
      </c>
      <c r="J5" s="53" t="s">
        <v>19</v>
      </c>
      <c r="K5" s="53" t="s">
        <v>18</v>
      </c>
      <c r="L5" s="53" t="s">
        <v>17</v>
      </c>
      <c r="M5" s="54"/>
    </row>
    <row r="6" spans="1:13">
      <c r="B6" s="57"/>
      <c r="C6" s="57"/>
      <c r="D6" s="57"/>
      <c r="E6" s="57"/>
      <c r="F6" s="57"/>
      <c r="G6" s="57"/>
      <c r="H6" s="54"/>
      <c r="I6" s="53"/>
      <c r="J6" s="53"/>
      <c r="K6" s="53"/>
      <c r="L6" s="54"/>
      <c r="M6" s="54"/>
    </row>
    <row r="7" spans="1:13">
      <c r="B7" s="58"/>
      <c r="C7" s="50">
        <v>1</v>
      </c>
      <c r="D7" s="50">
        <v>2</v>
      </c>
      <c r="E7" s="50">
        <v>3</v>
      </c>
      <c r="F7" s="50">
        <v>4</v>
      </c>
      <c r="G7" s="49" t="s">
        <v>16</v>
      </c>
      <c r="H7" s="54"/>
      <c r="I7" s="53"/>
      <c r="J7" s="53"/>
      <c r="K7" s="53"/>
      <c r="L7" s="54"/>
      <c r="M7" s="54"/>
    </row>
    <row r="8" spans="1:13" ht="5.0999999999999996" customHeight="1">
      <c r="B8" s="48"/>
      <c r="C8" s="3"/>
    </row>
    <row r="9" spans="1:13">
      <c r="B9" s="41" t="s">
        <v>15</v>
      </c>
      <c r="C9" s="40"/>
      <c r="D9" s="39"/>
      <c r="E9" s="35"/>
      <c r="F9" s="46"/>
      <c r="G9" s="45"/>
      <c r="H9" s="34"/>
      <c r="I9" s="47"/>
      <c r="J9" s="46"/>
      <c r="K9" s="46"/>
      <c r="L9" s="34"/>
      <c r="M9" s="45"/>
    </row>
    <row r="10" spans="1:13" ht="4.5" customHeight="1">
      <c r="B10" s="32"/>
      <c r="C10" s="30"/>
      <c r="D10" s="29"/>
      <c r="E10" s="25"/>
      <c r="F10" s="43"/>
      <c r="G10" s="42"/>
      <c r="H10" s="24"/>
      <c r="I10" s="44"/>
      <c r="J10" s="43"/>
      <c r="K10" s="43"/>
      <c r="L10" s="24"/>
      <c r="M10" s="42"/>
    </row>
    <row r="11" spans="1:13">
      <c r="B11" s="31" t="s">
        <v>13</v>
      </c>
      <c r="C11" s="30">
        <v>20772505</v>
      </c>
      <c r="D11" s="29">
        <v>7521707</v>
      </c>
      <c r="E11" s="26">
        <v>136245</v>
      </c>
      <c r="F11" s="25">
        <v>13361617</v>
      </c>
      <c r="G11" s="28">
        <f t="shared" ref="G11:G22" si="0">SUM(C11:F11)</f>
        <v>41792074</v>
      </c>
      <c r="H11" s="24">
        <f t="shared" ref="H11:H22" si="1">+G11/M11*100</f>
        <v>50.806898483104568</v>
      </c>
      <c r="I11" s="27">
        <v>6196.1752248651728</v>
      </c>
      <c r="J11" s="26">
        <v>6530.58</v>
      </c>
      <c r="K11" s="25">
        <f t="shared" ref="K11:K22" si="2">I11*J11</f>
        <v>40464618</v>
      </c>
      <c r="L11" s="24">
        <f t="shared" ref="L11:L22" si="3">+K11/M11*100</f>
        <v>49.193101516895425</v>
      </c>
      <c r="M11" s="23">
        <f t="shared" ref="M11:M22" si="4">+K11+G11</f>
        <v>82256692</v>
      </c>
    </row>
    <row r="12" spans="1:13" ht="12.75" customHeight="1">
      <c r="B12" s="31" t="s">
        <v>12</v>
      </c>
      <c r="C12" s="30">
        <v>20543821</v>
      </c>
      <c r="D12" s="29">
        <v>7572461</v>
      </c>
      <c r="E12" s="26">
        <v>143296</v>
      </c>
      <c r="F12" s="25">
        <v>13519594</v>
      </c>
      <c r="G12" s="28">
        <f t="shared" si="0"/>
        <v>41779172</v>
      </c>
      <c r="H12" s="24">
        <f t="shared" si="1"/>
        <v>50.362644748460724</v>
      </c>
      <c r="I12" s="27">
        <v>6325.4625334111643</v>
      </c>
      <c r="J12" s="26">
        <v>6509.8</v>
      </c>
      <c r="K12" s="25">
        <f t="shared" si="2"/>
        <v>41177496</v>
      </c>
      <c r="L12" s="24">
        <f t="shared" si="3"/>
        <v>49.637355251539276</v>
      </c>
      <c r="M12" s="23">
        <f t="shared" si="4"/>
        <v>82956668</v>
      </c>
    </row>
    <row r="13" spans="1:13">
      <c r="B13" s="31" t="s">
        <v>11</v>
      </c>
      <c r="C13" s="30">
        <v>20613712</v>
      </c>
      <c r="D13" s="29">
        <v>7600593</v>
      </c>
      <c r="E13" s="26">
        <v>141632</v>
      </c>
      <c r="F13" s="25">
        <v>13293146</v>
      </c>
      <c r="G13" s="28">
        <f t="shared" si="0"/>
        <v>41649083</v>
      </c>
      <c r="H13" s="24">
        <f t="shared" si="1"/>
        <v>49.365037265734479</v>
      </c>
      <c r="I13" s="27">
        <v>6509.2966631113823</v>
      </c>
      <c r="J13" s="26">
        <v>6563</v>
      </c>
      <c r="K13" s="25">
        <f t="shared" si="2"/>
        <v>42720514</v>
      </c>
      <c r="L13" s="24">
        <f t="shared" si="3"/>
        <v>50.634962734265521</v>
      </c>
      <c r="M13" s="23">
        <f t="shared" si="4"/>
        <v>84369597</v>
      </c>
    </row>
    <row r="14" spans="1:13">
      <c r="B14" s="31" t="s">
        <v>10</v>
      </c>
      <c r="C14" s="30">
        <v>21994520</v>
      </c>
      <c r="D14" s="29">
        <v>8438394</v>
      </c>
      <c r="E14" s="26">
        <v>155098</v>
      </c>
      <c r="F14" s="25">
        <v>12953490</v>
      </c>
      <c r="G14" s="28">
        <f t="shared" si="0"/>
        <v>43541502</v>
      </c>
      <c r="H14" s="24">
        <f t="shared" si="1"/>
        <v>50.429720171614967</v>
      </c>
      <c r="I14" s="27">
        <v>6584.0754101639122</v>
      </c>
      <c r="J14" s="26">
        <v>6500.45</v>
      </c>
      <c r="K14" s="25">
        <f t="shared" si="2"/>
        <v>42799453</v>
      </c>
      <c r="L14" s="24">
        <f t="shared" si="3"/>
        <v>49.570279828385033</v>
      </c>
      <c r="M14" s="23">
        <f t="shared" si="4"/>
        <v>86340955</v>
      </c>
    </row>
    <row r="15" spans="1:13">
      <c r="B15" s="31" t="s">
        <v>9</v>
      </c>
      <c r="C15" s="30">
        <v>22997737</v>
      </c>
      <c r="D15" s="29">
        <v>9123840</v>
      </c>
      <c r="E15" s="26">
        <v>157813</v>
      </c>
      <c r="F15" s="25">
        <v>12947561</v>
      </c>
      <c r="G15" s="28">
        <f t="shared" si="0"/>
        <v>45226951</v>
      </c>
      <c r="H15" s="24">
        <f t="shared" si="1"/>
        <v>51.113048959566299</v>
      </c>
      <c r="I15" s="27">
        <v>6507.1720405197648</v>
      </c>
      <c r="J15" s="26">
        <v>6647.62</v>
      </c>
      <c r="K15" s="25">
        <f t="shared" si="2"/>
        <v>43257207</v>
      </c>
      <c r="L15" s="24">
        <f t="shared" si="3"/>
        <v>48.886951040433701</v>
      </c>
      <c r="M15" s="23">
        <f t="shared" si="4"/>
        <v>88484158</v>
      </c>
    </row>
    <row r="16" spans="1:13">
      <c r="B16" s="31" t="s">
        <v>8</v>
      </c>
      <c r="C16" s="30">
        <v>23241440</v>
      </c>
      <c r="D16" s="29">
        <v>9286283</v>
      </c>
      <c r="E16" s="26">
        <v>163444</v>
      </c>
      <c r="F16" s="25">
        <v>13137207</v>
      </c>
      <c r="G16" s="28">
        <f t="shared" si="0"/>
        <v>45828374</v>
      </c>
      <c r="H16" s="24">
        <f t="shared" si="1"/>
        <v>50.59533714139959</v>
      </c>
      <c r="I16" s="27">
        <v>6573.9719970090182</v>
      </c>
      <c r="J16" s="26">
        <v>6807.13</v>
      </c>
      <c r="K16" s="25">
        <f t="shared" si="2"/>
        <v>44749882</v>
      </c>
      <c r="L16" s="24">
        <f t="shared" si="3"/>
        <v>49.40466285860041</v>
      </c>
      <c r="M16" s="23">
        <f t="shared" si="4"/>
        <v>90578256</v>
      </c>
    </row>
    <row r="17" spans="2:13">
      <c r="B17" s="31" t="s">
        <v>7</v>
      </c>
      <c r="C17" s="30">
        <v>22783352</v>
      </c>
      <c r="D17" s="29">
        <v>8631334</v>
      </c>
      <c r="E17" s="26">
        <v>152770</v>
      </c>
      <c r="F17" s="25">
        <v>13413599</v>
      </c>
      <c r="G17" s="28">
        <f t="shared" si="0"/>
        <v>44981055</v>
      </c>
      <c r="H17" s="24">
        <f t="shared" si="1"/>
        <v>48.944626058334705</v>
      </c>
      <c r="I17" s="27">
        <v>6778.699935421515</v>
      </c>
      <c r="J17" s="26">
        <v>6921.81</v>
      </c>
      <c r="K17" s="25">
        <f t="shared" si="2"/>
        <v>46920873</v>
      </c>
      <c r="L17" s="24">
        <f t="shared" si="3"/>
        <v>51.055373941665295</v>
      </c>
      <c r="M17" s="23">
        <f t="shared" si="4"/>
        <v>91901928</v>
      </c>
    </row>
    <row r="18" spans="2:13">
      <c r="B18" s="31" t="s">
        <v>6</v>
      </c>
      <c r="C18" s="30">
        <v>23248725</v>
      </c>
      <c r="D18" s="29">
        <v>8723827</v>
      </c>
      <c r="E18" s="26">
        <v>157577</v>
      </c>
      <c r="F18" s="25">
        <v>13557735</v>
      </c>
      <c r="G18" s="28">
        <f t="shared" si="0"/>
        <v>45687864</v>
      </c>
      <c r="H18" s="24">
        <f t="shared" si="1"/>
        <v>48.782263464470113</v>
      </c>
      <c r="I18" s="27">
        <v>6885.5761156494518</v>
      </c>
      <c r="J18" s="26">
        <v>6966.57</v>
      </c>
      <c r="K18" s="25">
        <f t="shared" si="2"/>
        <v>47968848</v>
      </c>
      <c r="L18" s="24">
        <f t="shared" si="3"/>
        <v>51.21773653552988</v>
      </c>
      <c r="M18" s="23">
        <f t="shared" si="4"/>
        <v>93656712</v>
      </c>
    </row>
    <row r="19" spans="2:13">
      <c r="B19" s="31" t="s">
        <v>5</v>
      </c>
      <c r="C19" s="30">
        <v>23358939</v>
      </c>
      <c r="D19" s="29">
        <v>8956382</v>
      </c>
      <c r="E19" s="26">
        <v>161526</v>
      </c>
      <c r="F19" s="25">
        <v>13805379</v>
      </c>
      <c r="G19" s="28">
        <f t="shared" si="0"/>
        <v>46282226</v>
      </c>
      <c r="H19" s="24">
        <f t="shared" si="1"/>
        <v>49.134312151174974</v>
      </c>
      <c r="I19" s="27">
        <v>6854.2855467051204</v>
      </c>
      <c r="J19" s="26">
        <v>6990.24</v>
      </c>
      <c r="K19" s="25">
        <f t="shared" si="2"/>
        <v>47913101</v>
      </c>
      <c r="L19" s="24">
        <f t="shared" si="3"/>
        <v>50.865687848825026</v>
      </c>
      <c r="M19" s="23">
        <f t="shared" si="4"/>
        <v>94195327</v>
      </c>
    </row>
    <row r="20" spans="2:13">
      <c r="B20" s="31" t="s">
        <v>4</v>
      </c>
      <c r="C20" s="30">
        <v>23767584</v>
      </c>
      <c r="D20" s="29">
        <v>8987258</v>
      </c>
      <c r="E20" s="26">
        <v>173589</v>
      </c>
      <c r="F20" s="25">
        <v>13771101</v>
      </c>
      <c r="G20" s="28">
        <f t="shared" si="0"/>
        <v>46699532</v>
      </c>
      <c r="H20" s="24">
        <f t="shared" si="1"/>
        <v>49.056533610007953</v>
      </c>
      <c r="I20" s="27">
        <v>6900.6258057355572</v>
      </c>
      <c r="J20" s="26">
        <v>7027.74</v>
      </c>
      <c r="K20" s="25">
        <f t="shared" si="2"/>
        <v>48495804</v>
      </c>
      <c r="L20" s="24">
        <f t="shared" si="3"/>
        <v>50.943466389992039</v>
      </c>
      <c r="M20" s="23">
        <f t="shared" si="4"/>
        <v>95195336</v>
      </c>
    </row>
    <row r="21" spans="2:13">
      <c r="B21" s="31" t="s">
        <v>3</v>
      </c>
      <c r="C21" s="30">
        <v>24252165</v>
      </c>
      <c r="D21" s="29">
        <v>9146791</v>
      </c>
      <c r="E21" s="26">
        <v>163506</v>
      </c>
      <c r="F21" s="25">
        <v>13823840</v>
      </c>
      <c r="G21" s="28">
        <f t="shared" si="0"/>
        <v>47386302</v>
      </c>
      <c r="H21" s="24">
        <f t="shared" si="1"/>
        <v>49.350629279000401</v>
      </c>
      <c r="I21" s="27">
        <v>6909.5693004951299</v>
      </c>
      <c r="J21" s="26">
        <v>7038.55</v>
      </c>
      <c r="K21" s="25">
        <f t="shared" si="2"/>
        <v>48633349</v>
      </c>
      <c r="L21" s="24">
        <f t="shared" si="3"/>
        <v>50.649370720999599</v>
      </c>
      <c r="M21" s="23">
        <f t="shared" si="4"/>
        <v>96019651</v>
      </c>
    </row>
    <row r="22" spans="2:13">
      <c r="B22" s="31" t="s">
        <v>2</v>
      </c>
      <c r="C22" s="30">
        <v>25691450</v>
      </c>
      <c r="D22" s="29">
        <v>10137500</v>
      </c>
      <c r="E22" s="26">
        <v>175347</v>
      </c>
      <c r="F22" s="25">
        <v>13723345</v>
      </c>
      <c r="G22" s="28">
        <f t="shared" si="0"/>
        <v>49727642</v>
      </c>
      <c r="H22" s="24">
        <f t="shared" si="1"/>
        <v>50.88373522049281</v>
      </c>
      <c r="I22" s="27">
        <v>6956.4585202264898</v>
      </c>
      <c r="J22" s="26">
        <v>6900.11</v>
      </c>
      <c r="K22" s="25">
        <f t="shared" si="2"/>
        <v>48000329</v>
      </c>
      <c r="L22" s="24">
        <f t="shared" si="3"/>
        <v>49.11626477950719</v>
      </c>
      <c r="M22" s="23">
        <f t="shared" si="4"/>
        <v>97727971</v>
      </c>
    </row>
    <row r="23" spans="2:13" ht="4.5" customHeight="1">
      <c r="B23" s="31"/>
      <c r="C23" s="30"/>
      <c r="D23" s="29"/>
      <c r="E23" s="26"/>
      <c r="F23" s="25"/>
      <c r="G23" s="28"/>
      <c r="H23" s="24"/>
      <c r="I23" s="27"/>
      <c r="J23" s="26"/>
      <c r="K23" s="25"/>
      <c r="L23" s="24"/>
      <c r="M23" s="23"/>
    </row>
    <row r="24" spans="2:13">
      <c r="B24" s="41" t="s">
        <v>14</v>
      </c>
      <c r="C24" s="40"/>
      <c r="D24" s="39"/>
      <c r="E24" s="36"/>
      <c r="F24" s="35"/>
      <c r="G24" s="38"/>
      <c r="H24" s="34"/>
      <c r="I24" s="37"/>
      <c r="J24" s="36"/>
      <c r="K24" s="35"/>
      <c r="L24" s="34"/>
      <c r="M24" s="33"/>
    </row>
    <row r="25" spans="2:13" ht="4.5" customHeight="1">
      <c r="B25" s="32"/>
      <c r="C25" s="30"/>
      <c r="D25" s="29"/>
      <c r="E25" s="26"/>
      <c r="F25" s="25"/>
      <c r="G25" s="28"/>
      <c r="H25" s="24"/>
      <c r="I25" s="27"/>
      <c r="J25" s="26"/>
      <c r="K25" s="25"/>
      <c r="L25" s="24"/>
      <c r="M25" s="23"/>
    </row>
    <row r="26" spans="2:13">
      <c r="B26" s="31" t="s">
        <v>13</v>
      </c>
      <c r="C26" s="30">
        <v>25913967</v>
      </c>
      <c r="D26" s="29">
        <v>10591746</v>
      </c>
      <c r="E26" s="26">
        <v>174898</v>
      </c>
      <c r="F26" s="25">
        <v>13933104</v>
      </c>
      <c r="G26" s="28">
        <f t="shared" ref="G26:G37" si="5">SUM(C26:F26)</f>
        <v>50613715</v>
      </c>
      <c r="H26" s="24">
        <f t="shared" ref="H26:H37" si="6">+G26/M26*100</f>
        <v>51.842420810292154</v>
      </c>
      <c r="I26" s="27">
        <v>6764.8634688045859</v>
      </c>
      <c r="J26" s="26">
        <v>6950.06</v>
      </c>
      <c r="K26" s="25">
        <f t="shared" ref="K26:K37" si="7">I26*J26</f>
        <v>47016207</v>
      </c>
      <c r="L26" s="24">
        <f t="shared" ref="L26:L37" si="8">+K26/M26*100</f>
        <v>48.157579189707846</v>
      </c>
      <c r="M26" s="23">
        <f t="shared" ref="M26:M37" si="9">+K26+G26</f>
        <v>97629922</v>
      </c>
    </row>
    <row r="27" spans="2:13" ht="12.75" customHeight="1">
      <c r="B27" s="31" t="s">
        <v>12</v>
      </c>
      <c r="C27" s="30">
        <v>26460680</v>
      </c>
      <c r="D27" s="29">
        <v>9778696</v>
      </c>
      <c r="E27" s="26">
        <v>171997</v>
      </c>
      <c r="F27" s="25">
        <v>14107058</v>
      </c>
      <c r="G27" s="28">
        <f t="shared" si="5"/>
        <v>50518431</v>
      </c>
      <c r="H27" s="24">
        <f t="shared" si="6"/>
        <v>52.247734348631148</v>
      </c>
      <c r="I27" s="27">
        <v>6973.7951138466187</v>
      </c>
      <c r="J27" s="26">
        <v>6620.75</v>
      </c>
      <c r="K27" s="25">
        <f t="shared" si="7"/>
        <v>46171754</v>
      </c>
      <c r="L27" s="24">
        <f t="shared" si="8"/>
        <v>47.752265651368852</v>
      </c>
      <c r="M27" s="23">
        <f t="shared" si="9"/>
        <v>96690185</v>
      </c>
    </row>
    <row r="28" spans="2:13">
      <c r="B28" s="31" t="s">
        <v>11</v>
      </c>
      <c r="C28" s="30">
        <v>26350914</v>
      </c>
      <c r="D28" s="29">
        <v>9527980</v>
      </c>
      <c r="E28" s="26">
        <v>167019</v>
      </c>
      <c r="F28" s="25">
        <v>14293941</v>
      </c>
      <c r="G28" s="28">
        <f t="shared" si="5"/>
        <v>50339854</v>
      </c>
      <c r="H28" s="24">
        <f t="shared" si="6"/>
        <v>51.070041192155557</v>
      </c>
      <c r="I28" s="27">
        <v>7642.1374369960276</v>
      </c>
      <c r="J28" s="26">
        <v>6311.11</v>
      </c>
      <c r="K28" s="25">
        <f t="shared" si="7"/>
        <v>48230370</v>
      </c>
      <c r="L28" s="24">
        <f t="shared" si="8"/>
        <v>48.92995880784445</v>
      </c>
      <c r="M28" s="23">
        <f t="shared" si="9"/>
        <v>98570224</v>
      </c>
    </row>
    <row r="29" spans="2:13">
      <c r="B29" s="31" t="s">
        <v>10</v>
      </c>
      <c r="C29" s="30">
        <v>26261317</v>
      </c>
      <c r="D29" s="29">
        <v>9652762</v>
      </c>
      <c r="E29" s="26">
        <v>173194</v>
      </c>
      <c r="F29" s="25">
        <v>14363665</v>
      </c>
      <c r="G29" s="28">
        <f t="shared" si="5"/>
        <v>50450938</v>
      </c>
      <c r="H29" s="24">
        <f t="shared" si="6"/>
        <v>49.527875591195503</v>
      </c>
      <c r="I29" s="27">
        <v>7804.6210386976509</v>
      </c>
      <c r="J29" s="26">
        <v>6587.48</v>
      </c>
      <c r="K29" s="25">
        <f t="shared" si="7"/>
        <v>51412785</v>
      </c>
      <c r="L29" s="24">
        <f t="shared" si="8"/>
        <v>50.472124408804497</v>
      </c>
      <c r="M29" s="23">
        <f t="shared" si="9"/>
        <v>101863723</v>
      </c>
    </row>
    <row r="30" spans="2:13">
      <c r="B30" s="31" t="s">
        <v>9</v>
      </c>
      <c r="C30" s="30">
        <v>26212429</v>
      </c>
      <c r="D30" s="29">
        <v>9735665</v>
      </c>
      <c r="E30" s="26">
        <v>174280</v>
      </c>
      <c r="F30" s="25">
        <v>14338344</v>
      </c>
      <c r="G30" s="28">
        <f t="shared" si="5"/>
        <v>50460718</v>
      </c>
      <c r="H30" s="24">
        <f t="shared" si="6"/>
        <v>48.881938913363953</v>
      </c>
      <c r="I30" s="27">
        <v>7800.581543173741</v>
      </c>
      <c r="J30" s="26">
        <v>6764.76</v>
      </c>
      <c r="K30" s="25">
        <f t="shared" si="7"/>
        <v>52769062</v>
      </c>
      <c r="L30" s="24">
        <f t="shared" si="8"/>
        <v>51.118061086636047</v>
      </c>
      <c r="M30" s="23">
        <f t="shared" si="9"/>
        <v>103229780</v>
      </c>
    </row>
    <row r="31" spans="2:13">
      <c r="B31" s="31" t="s">
        <v>8</v>
      </c>
      <c r="C31" s="30">
        <v>26463156</v>
      </c>
      <c r="D31" s="29">
        <v>9952983</v>
      </c>
      <c r="E31" s="26">
        <v>181458</v>
      </c>
      <c r="F31" s="25">
        <v>14493291</v>
      </c>
      <c r="G31" s="28">
        <f t="shared" si="5"/>
        <v>51090888</v>
      </c>
      <c r="H31" s="24">
        <f t="shared" si="6"/>
        <v>49.020701142732413</v>
      </c>
      <c r="I31" s="27">
        <v>7866.227698102145</v>
      </c>
      <c r="J31" s="26">
        <v>6754.47</v>
      </c>
      <c r="K31" s="25">
        <f t="shared" si="7"/>
        <v>53132199</v>
      </c>
      <c r="L31" s="24">
        <f t="shared" si="8"/>
        <v>50.979298857267587</v>
      </c>
      <c r="M31" s="23">
        <f t="shared" si="9"/>
        <v>104223087</v>
      </c>
    </row>
    <row r="32" spans="2:13">
      <c r="B32" s="31" t="s">
        <v>7</v>
      </c>
      <c r="C32" s="30">
        <v>26109228</v>
      </c>
      <c r="D32" s="29">
        <v>10204160</v>
      </c>
      <c r="E32" s="26">
        <v>198587</v>
      </c>
      <c r="F32" s="25">
        <v>14291729</v>
      </c>
      <c r="G32" s="28">
        <f t="shared" si="5"/>
        <v>50803704</v>
      </c>
      <c r="H32" s="24">
        <f t="shared" si="6"/>
        <v>48.638814678085737</v>
      </c>
      <c r="I32" s="27">
        <v>7754.9688556605506</v>
      </c>
      <c r="J32" s="26">
        <v>6917.79</v>
      </c>
      <c r="K32" s="25">
        <f t="shared" si="7"/>
        <v>53647246</v>
      </c>
      <c r="L32" s="24">
        <f t="shared" si="8"/>
        <v>51.361185321914263</v>
      </c>
      <c r="M32" s="23">
        <f t="shared" si="9"/>
        <v>104450950</v>
      </c>
    </row>
    <row r="33" spans="2:13">
      <c r="B33" s="31" t="s">
        <v>6</v>
      </c>
      <c r="C33" s="30">
        <v>26516978</v>
      </c>
      <c r="D33" s="29">
        <v>10238028</v>
      </c>
      <c r="E33" s="26">
        <v>190043</v>
      </c>
      <c r="F33" s="25">
        <v>14356311</v>
      </c>
      <c r="G33" s="28">
        <f t="shared" si="5"/>
        <v>51301360</v>
      </c>
      <c r="H33" s="24">
        <f t="shared" si="6"/>
        <v>48.763388034867312</v>
      </c>
      <c r="I33" s="27">
        <v>7788.2234548404667</v>
      </c>
      <c r="J33" s="26">
        <v>6921.13</v>
      </c>
      <c r="K33" s="25">
        <f t="shared" si="7"/>
        <v>53903307</v>
      </c>
      <c r="L33" s="24">
        <f t="shared" si="8"/>
        <v>51.236611965132681</v>
      </c>
      <c r="M33" s="23">
        <f t="shared" si="9"/>
        <v>105204667</v>
      </c>
    </row>
    <row r="34" spans="2:13">
      <c r="B34" s="31" t="s">
        <v>5</v>
      </c>
      <c r="C34" s="30">
        <v>26322835</v>
      </c>
      <c r="D34" s="29">
        <v>10263028</v>
      </c>
      <c r="E34" s="26">
        <v>191500</v>
      </c>
      <c r="F34" s="25">
        <v>14481856</v>
      </c>
      <c r="G34" s="28">
        <f t="shared" si="5"/>
        <v>51259219</v>
      </c>
      <c r="H34" s="24">
        <f t="shared" si="6"/>
        <v>48.668959168447309</v>
      </c>
      <c r="I34" s="27">
        <v>7819.360745387251</v>
      </c>
      <c r="J34" s="26">
        <v>6913.99</v>
      </c>
      <c r="K34" s="25">
        <f t="shared" si="7"/>
        <v>54062982</v>
      </c>
      <c r="L34" s="24">
        <f t="shared" si="8"/>
        <v>51.331040831552698</v>
      </c>
      <c r="M34" s="23">
        <f t="shared" si="9"/>
        <v>105322201</v>
      </c>
    </row>
    <row r="35" spans="2:13">
      <c r="B35" s="31" t="s">
        <v>4</v>
      </c>
      <c r="C35" s="30">
        <v>26071969</v>
      </c>
      <c r="D35" s="29">
        <v>10322149</v>
      </c>
      <c r="E35" s="26">
        <v>248965</v>
      </c>
      <c r="F35" s="25">
        <v>14173323</v>
      </c>
      <c r="G35" s="28">
        <f t="shared" si="5"/>
        <v>50816406</v>
      </c>
      <c r="H35" s="24">
        <f t="shared" si="6"/>
        <v>48.433937698571029</v>
      </c>
      <c r="I35" s="27">
        <v>7835.5511270485867</v>
      </c>
      <c r="J35" s="26">
        <v>6904.76</v>
      </c>
      <c r="K35" s="25">
        <f t="shared" si="7"/>
        <v>54102600</v>
      </c>
      <c r="L35" s="24">
        <f t="shared" si="8"/>
        <v>51.566062301428971</v>
      </c>
      <c r="M35" s="23">
        <f t="shared" si="9"/>
        <v>104919006</v>
      </c>
    </row>
    <row r="36" spans="2:13">
      <c r="B36" s="31" t="s">
        <v>3</v>
      </c>
      <c r="C36" s="30">
        <v>25979765</v>
      </c>
      <c r="D36" s="29">
        <v>10303850</v>
      </c>
      <c r="E36" s="26">
        <v>273332</v>
      </c>
      <c r="F36" s="25">
        <v>14179194</v>
      </c>
      <c r="G36" s="28">
        <f t="shared" si="5"/>
        <v>50736141</v>
      </c>
      <c r="H36" s="24">
        <f t="shared" si="6"/>
        <v>49.056752256518763</v>
      </c>
      <c r="I36" s="27">
        <v>7704.6118975198879</v>
      </c>
      <c r="J36" s="26">
        <v>6838.4</v>
      </c>
      <c r="K36" s="25">
        <f t="shared" si="7"/>
        <v>52687218</v>
      </c>
      <c r="L36" s="24">
        <f t="shared" si="8"/>
        <v>50.943247743481237</v>
      </c>
      <c r="M36" s="23">
        <f t="shared" si="9"/>
        <v>103423359</v>
      </c>
    </row>
    <row r="37" spans="2:13">
      <c r="B37" s="31" t="s">
        <v>2</v>
      </c>
      <c r="C37" s="30">
        <v>27955646</v>
      </c>
      <c r="D37" s="29">
        <v>10980473</v>
      </c>
      <c r="E37" s="26">
        <v>286255</v>
      </c>
      <c r="F37" s="25">
        <v>14157575</v>
      </c>
      <c r="G37" s="28">
        <f t="shared" si="5"/>
        <v>53379949</v>
      </c>
      <c r="H37" s="24">
        <f t="shared" si="6"/>
        <v>50.361577223457743</v>
      </c>
      <c r="I37" s="27">
        <v>7640.8738866564327</v>
      </c>
      <c r="J37" s="26">
        <v>6885.79</v>
      </c>
      <c r="K37" s="25">
        <f t="shared" si="7"/>
        <v>52613453</v>
      </c>
      <c r="L37" s="24">
        <f t="shared" si="8"/>
        <v>49.638422776542264</v>
      </c>
      <c r="M37" s="23">
        <f t="shared" si="9"/>
        <v>105993402</v>
      </c>
    </row>
    <row r="38" spans="2:13" ht="5.0999999999999996" customHeight="1" thickBot="1">
      <c r="B38" s="22"/>
      <c r="C38" s="21"/>
      <c r="D38" s="19"/>
      <c r="E38" s="19"/>
      <c r="F38" s="19"/>
      <c r="G38" s="17"/>
      <c r="H38" s="18"/>
      <c r="I38" s="20"/>
      <c r="J38" s="19"/>
      <c r="K38" s="19"/>
      <c r="L38" s="18"/>
      <c r="M38" s="17"/>
    </row>
    <row r="39" spans="2:13" ht="5.0999999999999996" customHeight="1">
      <c r="C39" s="3"/>
      <c r="D39" s="3"/>
      <c r="E39" s="3"/>
      <c r="F39" s="3"/>
      <c r="G39" s="3"/>
      <c r="H39" s="3"/>
      <c r="I39" s="16"/>
      <c r="J39" s="3"/>
      <c r="K39" s="15"/>
      <c r="L39" s="3"/>
      <c r="M39" s="3"/>
    </row>
    <row r="40" spans="2:13">
      <c r="B40" s="14" t="s">
        <v>1</v>
      </c>
      <c r="C40" s="13"/>
      <c r="D40" s="13"/>
      <c r="E40" s="13"/>
      <c r="F40" s="13"/>
      <c r="G40" s="13"/>
      <c r="H40" s="13"/>
      <c r="J40" s="13"/>
      <c r="K40" s="13"/>
      <c r="L40" s="13"/>
      <c r="M40" s="13"/>
    </row>
    <row r="41" spans="2:13">
      <c r="B41" s="12" t="s">
        <v>0</v>
      </c>
      <c r="E41" s="10"/>
      <c r="F41" s="11"/>
      <c r="G41" s="10"/>
    </row>
    <row r="42" spans="2:13">
      <c r="E42" s="10"/>
      <c r="F42" s="11"/>
      <c r="G42" s="10"/>
      <c r="H42" s="10"/>
      <c r="I42" s="10"/>
    </row>
    <row r="43" spans="2:13">
      <c r="B43" s="9"/>
      <c r="C43" s="8"/>
      <c r="D43" s="8"/>
      <c r="E43" s="8"/>
      <c r="F43" s="8"/>
      <c r="G43" s="8"/>
      <c r="H43" s="8"/>
      <c r="J43" s="8"/>
    </row>
    <row r="44" spans="2:13" ht="20.25">
      <c r="C44" s="3"/>
      <c r="D44" s="3"/>
      <c r="E44" s="55"/>
      <c r="F44" s="55"/>
      <c r="G44" s="55"/>
      <c r="H44" s="55"/>
      <c r="I44" s="55"/>
      <c r="J44" s="55"/>
      <c r="K44" s="3"/>
      <c r="L44" s="3"/>
      <c r="M44" s="3"/>
    </row>
    <row r="45" spans="2:13">
      <c r="C45" s="3"/>
      <c r="D45" s="3"/>
      <c r="E45" s="3"/>
      <c r="F45" s="6"/>
      <c r="G45" s="7"/>
      <c r="H45" s="6"/>
      <c r="I45" s="5"/>
      <c r="J45" s="5"/>
      <c r="K45" s="3"/>
      <c r="L45" s="3"/>
      <c r="M45" s="3"/>
    </row>
    <row r="46" spans="2:13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15">
    <mergeCell ref="E44:J44"/>
    <mergeCell ref="B4:B7"/>
    <mergeCell ref="C4:H4"/>
    <mergeCell ref="I4:L4"/>
    <mergeCell ref="M4:M7"/>
    <mergeCell ref="C5:C6"/>
    <mergeCell ref="D5:D6"/>
    <mergeCell ref="E5:E6"/>
    <mergeCell ref="F5:F6"/>
    <mergeCell ref="G5:G6"/>
    <mergeCell ref="H5:H7"/>
    <mergeCell ref="I5:I7"/>
    <mergeCell ref="J5:J7"/>
    <mergeCell ref="K5:K7"/>
    <mergeCell ref="L5:L7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2023-02-02T14:03:04Z</dcterms:created>
  <dcterms:modified xsi:type="dcterms:W3CDTF">2023-05-09T12:24:14Z</dcterms:modified>
</cp:coreProperties>
</file>