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9" i="1" l="1"/>
  <c r="F7" i="1" s="1"/>
  <c r="G9" i="1"/>
  <c r="H9" i="1"/>
  <c r="H7" i="1" s="1"/>
  <c r="F14" i="1"/>
  <c r="G14" i="1"/>
  <c r="G7" i="1" s="1"/>
  <c r="H14" i="1"/>
  <c r="F20" i="1"/>
  <c r="F23" i="1"/>
  <c r="G23" i="1"/>
  <c r="G20" i="1" s="1"/>
  <c r="H23" i="1"/>
  <c r="H20" i="1" s="1"/>
  <c r="F33" i="1"/>
  <c r="G33" i="1"/>
  <c r="H33" i="1"/>
  <c r="F43" i="1"/>
  <c r="F41" i="1" s="1"/>
  <c r="F37" i="1" s="1"/>
  <c r="F31" i="1" s="1"/>
  <c r="F57" i="1" s="1"/>
  <c r="G43" i="1"/>
  <c r="H43" i="1"/>
  <c r="H41" i="1" s="1"/>
  <c r="H37" i="1" s="1"/>
  <c r="H31" i="1" s="1"/>
  <c r="H57" i="1" s="1"/>
  <c r="F50" i="1"/>
  <c r="G50" i="1"/>
  <c r="G41" i="1" s="1"/>
  <c r="G37" i="1" s="1"/>
  <c r="H50" i="1"/>
  <c r="G31" i="1" l="1"/>
  <c r="G57" i="1" s="1"/>
</calcChain>
</file>

<file path=xl/sharedStrings.xml><?xml version="1.0" encoding="utf-8"?>
<sst xmlns="http://schemas.openxmlformats.org/spreadsheetml/2006/main" count="58" uniqueCount="53">
  <si>
    <t xml:space="preserve">Fuente: Banco Central del Paraguay. Informe Económico Julio 2022. </t>
  </si>
  <si>
    <t xml:space="preserve">Nota: Las sumas totales pueden presentar variaciones por redondeos decimales.
</t>
  </si>
  <si>
    <t>2/ Variación de las reservas internacionales netas; Incremento (-) y Pérdida  (+).</t>
  </si>
  <si>
    <t>1/ Incluye exportación de energía eléctrica de las entidades binacionales, reexportaciones, comercio exterior registrado en Aduana y otros.</t>
  </si>
  <si>
    <t xml:space="preserve"> </t>
  </si>
  <si>
    <r>
      <t>IV- ACTIVOS DE RESERVA</t>
    </r>
    <r>
      <rPr>
        <b/>
        <vertAlign val="superscript"/>
        <sz val="10"/>
        <rFont val="Times New Roman"/>
        <family val="1"/>
      </rPr>
      <t>2/</t>
    </r>
  </si>
  <si>
    <t>III- ERRORES Y OMISIONES</t>
  </si>
  <si>
    <t>Otros pasivos</t>
  </si>
  <si>
    <t>3.2.4</t>
  </si>
  <si>
    <t>Moneda y depósitos</t>
  </si>
  <si>
    <t>3.2.3</t>
  </si>
  <si>
    <t>Préstamos</t>
  </si>
  <si>
    <t>3.2.2</t>
  </si>
  <si>
    <t>Créditos comerciales</t>
  </si>
  <si>
    <t>3.2.1</t>
  </si>
  <si>
    <t>Pasivos</t>
  </si>
  <si>
    <t>3.2</t>
  </si>
  <si>
    <t>Otros activos</t>
  </si>
  <si>
    <t>3.1.4</t>
  </si>
  <si>
    <t>3.1.3</t>
  </si>
  <si>
    <t>3.1.2</t>
  </si>
  <si>
    <t>3.1.1</t>
  </si>
  <si>
    <t>Activos</t>
  </si>
  <si>
    <t>3.1</t>
  </si>
  <si>
    <t>Otra inversión</t>
  </si>
  <si>
    <t>Inversión de cartera</t>
  </si>
  <si>
    <t>Inversión directa</t>
  </si>
  <si>
    <t>B- Cuenta financiera</t>
  </si>
  <si>
    <t>Transferencias de capital</t>
  </si>
  <si>
    <t>A- Cuenta de Capital</t>
  </si>
  <si>
    <t>II- CUENTA CAPITAL Y FINANCIERA</t>
  </si>
  <si>
    <t>D- Transferencias Corrientes</t>
  </si>
  <si>
    <t>2.3</t>
  </si>
  <si>
    <t>2.2</t>
  </si>
  <si>
    <t>Inversión extranjera directa</t>
  </si>
  <si>
    <t>2.1</t>
  </si>
  <si>
    <t>Renta de Inversión</t>
  </si>
  <si>
    <t>Remuneración a empleados</t>
  </si>
  <si>
    <t>C- Renta</t>
  </si>
  <si>
    <t>Otros Servicios</t>
  </si>
  <si>
    <t>Viajes</t>
  </si>
  <si>
    <t>Transportes</t>
  </si>
  <si>
    <t>B- Servicios</t>
  </si>
  <si>
    <t>Importación (débito)</t>
  </si>
  <si>
    <t>Exportación (crédito)</t>
  </si>
  <si>
    <r>
      <t>A- Bienes</t>
    </r>
    <r>
      <rPr>
        <b/>
        <vertAlign val="superscript"/>
        <sz val="10"/>
        <rFont val="Times New Roman"/>
        <family val="1"/>
      </rPr>
      <t>1/</t>
    </r>
  </si>
  <si>
    <t>I- CUENTA CORRIENTE</t>
  </si>
  <si>
    <t>2021 p</t>
  </si>
  <si>
    <t>2020 p</t>
  </si>
  <si>
    <t>2019 p</t>
  </si>
  <si>
    <t>Año</t>
  </si>
  <si>
    <t>Concepto</t>
  </si>
  <si>
    <t>Cuadro 7.1.1. Balanza de pagos del Paraguay (en millones de dólares). presentación normalizada por año, según concepto.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</si>
</sst>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12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7" fillId="1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2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8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32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6" fillId="2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165" fontId="11" fillId="6" borderId="4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29" fillId="47" borderId="21" applyNumberFormat="0" applyAlignment="0" applyProtection="0"/>
    <xf numFmtId="165" fontId="29" fillId="47" borderId="21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165" fontId="13" fillId="7" borderId="7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0" fillId="48" borderId="22" applyNumberFormat="0" applyAlignment="0" applyProtection="0"/>
    <xf numFmtId="165" fontId="30" fillId="48" borderId="22" applyNumberFormat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165" fontId="12" fillId="0" borderId="6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0" fontId="31" fillId="0" borderId="23" applyNumberFormat="0" applyFill="0" applyAlignment="0" applyProtection="0"/>
    <xf numFmtId="165" fontId="31" fillId="0" borderId="23" applyNumberFormat="0" applyFill="0" applyAlignment="0" applyProtection="0"/>
    <xf numFmtId="166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165" fontId="17" fillId="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13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7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1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29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165" fontId="9" fillId="5" borderId="4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27" fillId="38" borderId="21" applyNumberFormat="0" applyAlignment="0" applyProtection="0"/>
    <xf numFmtId="165" fontId="27" fillId="38" borderId="21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3" fillId="53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7" fillId="3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3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165" fontId="8" fillId="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9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18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18" fillId="55" borderId="24" applyNumberFormat="0" applyFont="0" applyAlignment="0" applyProtection="0"/>
    <xf numFmtId="165" fontId="18" fillId="55" borderId="24" applyNumberFormat="0" applyFont="0" applyAlignment="0" applyProtection="0"/>
    <xf numFmtId="165" fontId="18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5" fillId="55" borderId="24" applyNumberFormat="0" applyFont="0" applyAlignment="0" applyProtection="0"/>
    <xf numFmtId="165" fontId="25" fillId="55" borderId="24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165" fontId="10" fillId="6" borderId="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54" fillId="47" borderId="25" applyNumberFormat="0" applyAlignment="0" applyProtection="0"/>
    <xf numFmtId="165" fontId="54" fillId="47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165" fontId="3" fillId="0" borderId="1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8" fillId="0" borderId="26" applyNumberFormat="0" applyFill="0" applyAlignment="0" applyProtection="0"/>
    <xf numFmtId="165" fontId="58" fillId="0" borderId="26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165" fontId="4" fillId="0" borderId="2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165" fontId="5" fillId="0" borderId="3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32" fillId="0" borderId="28" applyNumberFormat="0" applyFill="0" applyAlignment="0" applyProtection="0"/>
    <xf numFmtId="165" fontId="32" fillId="0" borderId="28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165" fontId="16" fillId="0" borderId="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</cellStyleXfs>
  <cellXfs count="49">
    <xf numFmtId="0" fontId="0" fillId="0" borderId="0" xfId="0"/>
    <xf numFmtId="0" fontId="19" fillId="0" borderId="0" xfId="1" applyFont="1" applyFill="1"/>
    <xf numFmtId="0" fontId="19" fillId="0" borderId="0" xfId="1" applyFont="1" applyFill="1" applyAlignment="1"/>
    <xf numFmtId="0" fontId="20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19" fillId="0" borderId="0" xfId="1" quotePrefix="1" applyFont="1" applyFill="1" applyAlignment="1" applyProtection="1"/>
    <xf numFmtId="0" fontId="21" fillId="0" borderId="0" xfId="1" quotePrefix="1" applyFont="1" applyFill="1" applyAlignment="1" applyProtection="1">
      <alignment horizontal="left"/>
    </xf>
    <xf numFmtId="0" fontId="19" fillId="0" borderId="0" xfId="1" applyFont="1" applyFill="1" applyBorder="1"/>
    <xf numFmtId="0" fontId="21" fillId="0" borderId="0" xfId="1" quotePrefix="1" applyFont="1" applyFill="1"/>
    <xf numFmtId="0" fontId="21" fillId="0" borderId="0" xfId="2" applyFont="1" applyFill="1" applyBorder="1" applyAlignment="1">
      <alignment horizontal="left"/>
    </xf>
    <xf numFmtId="0" fontId="19" fillId="0" borderId="0" xfId="1" applyFont="1" applyFill="1" applyAlignment="1" applyProtection="1">
      <alignment horizontal="left"/>
    </xf>
    <xf numFmtId="0" fontId="22" fillId="0" borderId="0" xfId="1" applyFont="1" applyFill="1" applyBorder="1"/>
    <xf numFmtId="164" fontId="22" fillId="0" borderId="10" xfId="1" applyNumberFormat="1" applyFont="1" applyFill="1" applyBorder="1" applyAlignment="1" applyProtection="1">
      <alignment horizontal="right"/>
    </xf>
    <xf numFmtId="0" fontId="22" fillId="0" borderId="10" xfId="1" applyFont="1" applyFill="1" applyBorder="1" applyAlignment="1">
      <alignment horizontal="left" indent="7"/>
    </xf>
    <xf numFmtId="4" fontId="22" fillId="0" borderId="0" xfId="3" applyNumberFormat="1" applyFont="1" applyFill="1" applyBorder="1" applyAlignment="1">
      <alignment horizontal="right" indent="2"/>
    </xf>
    <xf numFmtId="0" fontId="22" fillId="0" borderId="0" xfId="1" applyFont="1" applyFill="1" applyAlignment="1">
      <alignment horizontal="left" indent="14"/>
    </xf>
    <xf numFmtId="0" fontId="22" fillId="0" borderId="0" xfId="1" applyFont="1" applyFill="1" applyAlignment="1">
      <alignment horizontal="left" indent="7"/>
    </xf>
    <xf numFmtId="0" fontId="19" fillId="0" borderId="0" xfId="1" applyFont="1" applyFill="1" applyBorder="1" applyAlignment="1">
      <alignment horizontal="right" indent="2"/>
    </xf>
    <xf numFmtId="4" fontId="19" fillId="0" borderId="0" xfId="1" applyNumberFormat="1" applyFont="1" applyFill="1" applyBorder="1" applyAlignment="1" applyProtection="1">
      <alignment horizontal="right" indent="2"/>
    </xf>
    <xf numFmtId="0" fontId="19" fillId="0" borderId="0" xfId="1" applyFont="1" applyFill="1" applyAlignment="1">
      <alignment horizontal="left" indent="14"/>
    </xf>
    <xf numFmtId="0" fontId="19" fillId="0" borderId="0" xfId="1" applyFont="1" applyFill="1" applyAlignment="1">
      <alignment horizontal="left" indent="7"/>
    </xf>
    <xf numFmtId="0" fontId="22" fillId="0" borderId="0" xfId="1" applyFont="1" applyFill="1" applyAlignment="1" applyProtection="1">
      <alignment horizontal="left" indent="7"/>
    </xf>
    <xf numFmtId="4" fontId="19" fillId="0" borderId="0" xfId="1" applyNumberFormat="1" applyFont="1" applyFill="1" applyAlignment="1" applyProtection="1">
      <alignment horizontal="right" indent="2"/>
    </xf>
    <xf numFmtId="0" fontId="19" fillId="0" borderId="0" xfId="1" applyFont="1" applyFill="1" applyAlignment="1" applyProtection="1">
      <alignment horizontal="left" indent="14"/>
    </xf>
    <xf numFmtId="4" fontId="19" fillId="0" borderId="0" xfId="3" applyNumberFormat="1" applyFont="1" applyFill="1" applyBorder="1" applyAlignment="1">
      <alignment horizontal="right" indent="2"/>
    </xf>
    <xf numFmtId="0" fontId="19" fillId="0" borderId="0" xfId="1" applyFont="1" applyFill="1" applyAlignment="1">
      <alignment horizontal="right"/>
    </xf>
    <xf numFmtId="4" fontId="22" fillId="0" borderId="0" xfId="1" applyNumberFormat="1" applyFont="1" applyFill="1" applyAlignment="1" applyProtection="1">
      <alignment horizontal="right" indent="2"/>
    </xf>
    <xf numFmtId="0" fontId="22" fillId="0" borderId="0" xfId="1" applyFont="1" applyFill="1" applyAlignment="1">
      <alignment horizontal="left" indent="8"/>
    </xf>
    <xf numFmtId="0" fontId="22" fillId="0" borderId="0" xfId="1" applyFont="1" applyFill="1" applyAlignment="1" applyProtection="1">
      <alignment horizontal="left" indent="14"/>
    </xf>
    <xf numFmtId="0" fontId="19" fillId="0" borderId="0" xfId="1" applyFont="1" applyFill="1" applyAlignment="1" applyProtection="1">
      <alignment horizontal="left" indent="7"/>
    </xf>
    <xf numFmtId="0" fontId="19" fillId="0" borderId="0" xfId="1" applyFont="1" applyFill="1" applyAlignment="1" applyProtection="1"/>
    <xf numFmtId="0" fontId="22" fillId="0" borderId="0" xfId="1" applyFont="1" applyFill="1" applyAlignment="1" applyProtection="1">
      <alignment horizontal="left" indent="8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right" indent="2"/>
    </xf>
    <xf numFmtId="0" fontId="19" fillId="0" borderId="0" xfId="1" quotePrefix="1" applyFont="1" applyFill="1" applyAlignment="1" applyProtection="1">
      <alignment horizontal="left" indent="14"/>
    </xf>
    <xf numFmtId="0" fontId="22" fillId="0" borderId="0" xfId="1" quotePrefix="1" applyFont="1" applyFill="1" applyAlignment="1" applyProtection="1">
      <alignment horizontal="left" indent="8"/>
    </xf>
    <xf numFmtId="0" fontId="19" fillId="0" borderId="11" xfId="1" applyFont="1" applyFill="1" applyBorder="1" applyAlignment="1">
      <alignment horizontal="center" vertical="center"/>
    </xf>
    <xf numFmtId="0" fontId="19" fillId="0" borderId="13" xfId="1" applyFont="1" applyFill="1" applyBorder="1"/>
    <xf numFmtId="0" fontId="24" fillId="0" borderId="0" xfId="4" applyFill="1"/>
    <xf numFmtId="0" fontId="19" fillId="0" borderId="0" xfId="1" applyFont="1" applyFill="1" applyAlignment="1">
      <alignment horizontal="left" wrapText="1"/>
    </xf>
    <xf numFmtId="0" fontId="19" fillId="0" borderId="20" xfId="1" applyFont="1" applyFill="1" applyBorder="1" applyAlignment="1" applyProtection="1">
      <alignment horizontal="left" vertical="center" indent="7"/>
    </xf>
    <xf numFmtId="0" fontId="19" fillId="0" borderId="19" xfId="1" applyFont="1" applyFill="1" applyBorder="1" applyAlignment="1" applyProtection="1">
      <alignment horizontal="left" vertical="center" indent="7"/>
    </xf>
    <xf numFmtId="0" fontId="19" fillId="0" borderId="18" xfId="1" applyFont="1" applyFill="1" applyBorder="1" applyAlignment="1" applyProtection="1">
      <alignment horizontal="left" vertical="center" indent="7"/>
    </xf>
    <xf numFmtId="0" fontId="19" fillId="0" borderId="14" xfId="1" applyFont="1" applyFill="1" applyBorder="1" applyAlignment="1" applyProtection="1">
      <alignment horizontal="left" vertical="center" indent="7"/>
    </xf>
    <xf numFmtId="0" fontId="19" fillId="0" borderId="13" xfId="1" applyFont="1" applyFill="1" applyBorder="1" applyAlignment="1" applyProtection="1">
      <alignment horizontal="left" vertical="center" indent="7"/>
    </xf>
    <xf numFmtId="0" fontId="19" fillId="0" borderId="12" xfId="1" applyFont="1" applyFill="1" applyBorder="1" applyAlignment="1" applyProtection="1">
      <alignment horizontal="left" vertical="center" indent="7"/>
    </xf>
    <xf numFmtId="0" fontId="19" fillId="0" borderId="17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3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2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4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12.7109375" style="1" customWidth="1"/>
    <col min="3" max="3" width="5.85546875" style="2" customWidth="1"/>
    <col min="4" max="4" width="5.7109375" style="1" customWidth="1"/>
    <col min="5" max="5" width="35.140625" style="1" customWidth="1"/>
    <col min="6" max="8" width="13.7109375" style="1" customWidth="1"/>
    <col min="9" max="16384" width="11" style="1"/>
  </cols>
  <sheetData>
    <row r="1" spans="1:9" ht="15">
      <c r="A1" s="38"/>
    </row>
    <row r="2" spans="1:9" ht="25.5" customHeight="1">
      <c r="B2" s="39" t="s">
        <v>52</v>
      </c>
      <c r="C2" s="39"/>
      <c r="D2" s="39"/>
      <c r="E2" s="39"/>
      <c r="F2" s="39"/>
      <c r="G2" s="39"/>
      <c r="H2" s="39"/>
    </row>
    <row r="3" spans="1:9" ht="5.0999999999999996" customHeight="1">
      <c r="B3" s="29"/>
      <c r="D3" s="20"/>
      <c r="E3" s="20"/>
      <c r="F3" s="37"/>
      <c r="G3" s="37"/>
      <c r="H3" s="37"/>
      <c r="I3" s="7"/>
    </row>
    <row r="4" spans="1:9">
      <c r="B4" s="40" t="s">
        <v>51</v>
      </c>
      <c r="C4" s="41"/>
      <c r="D4" s="41"/>
      <c r="E4" s="42"/>
      <c r="F4" s="46" t="s">
        <v>50</v>
      </c>
      <c r="G4" s="47"/>
      <c r="H4" s="48"/>
    </row>
    <row r="5" spans="1:9">
      <c r="B5" s="43"/>
      <c r="C5" s="44"/>
      <c r="D5" s="44"/>
      <c r="E5" s="45"/>
      <c r="F5" s="36" t="s">
        <v>49</v>
      </c>
      <c r="G5" s="36" t="s">
        <v>48</v>
      </c>
      <c r="H5" s="36" t="s">
        <v>47</v>
      </c>
    </row>
    <row r="6" spans="1:9" ht="5.0999999999999996" customHeight="1">
      <c r="B6" s="19"/>
      <c r="C6" s="20"/>
      <c r="D6" s="19"/>
      <c r="E6" s="19"/>
      <c r="H6" s="7"/>
      <c r="I6" s="7"/>
    </row>
    <row r="7" spans="1:9">
      <c r="B7" s="21" t="s">
        <v>46</v>
      </c>
      <c r="C7" s="16"/>
      <c r="D7" s="15"/>
      <c r="E7" s="15"/>
      <c r="F7" s="26">
        <f>SUM(F9,F14,F20,F29)</f>
        <v>-178.17935152915049</v>
      </c>
      <c r="G7" s="26">
        <f>SUM(G9,G14,G20,G29)</f>
        <v>959.67266021919943</v>
      </c>
      <c r="H7" s="26">
        <f>SUM(H9,H14,H20,H29)</f>
        <v>273.26578042894675</v>
      </c>
      <c r="I7" s="7"/>
    </row>
    <row r="8" spans="1:9" ht="5.0999999999999996" customHeight="1">
      <c r="B8" s="19"/>
      <c r="C8" s="20"/>
      <c r="D8" s="19"/>
      <c r="E8" s="19"/>
      <c r="F8" s="22"/>
      <c r="G8" s="22"/>
      <c r="H8" s="17"/>
      <c r="I8" s="7"/>
    </row>
    <row r="9" spans="1:9" ht="15.75">
      <c r="B9" s="35" t="s">
        <v>45</v>
      </c>
      <c r="C9" s="16"/>
      <c r="D9" s="15"/>
      <c r="E9" s="15"/>
      <c r="F9" s="26">
        <f>SUM(F11:F12)</f>
        <v>450.94132305517633</v>
      </c>
      <c r="G9" s="26">
        <f>SUM(G11:G12)</f>
        <v>1458.9061120000006</v>
      </c>
      <c r="H9" s="26">
        <f>SUM(H11:H12)</f>
        <v>949.15132999530215</v>
      </c>
      <c r="I9" s="7"/>
    </row>
    <row r="10" spans="1:9" ht="5.0999999999999996" customHeight="1">
      <c r="B10" s="34"/>
      <c r="C10" s="20"/>
      <c r="D10" s="19"/>
      <c r="E10" s="19"/>
      <c r="F10" s="22"/>
      <c r="G10" s="22"/>
      <c r="H10" s="17"/>
      <c r="I10" s="7"/>
    </row>
    <row r="11" spans="1:9">
      <c r="B11" s="2">
        <v>1</v>
      </c>
      <c r="C11" s="29" t="s">
        <v>44</v>
      </c>
      <c r="D11" s="23"/>
      <c r="E11" s="23"/>
      <c r="F11" s="24">
        <v>12701.909323055175</v>
      </c>
      <c r="G11" s="24">
        <v>11494.092112</v>
      </c>
      <c r="H11" s="24">
        <v>14035.191329995299</v>
      </c>
      <c r="I11" s="32"/>
    </row>
    <row r="12" spans="1:9">
      <c r="B12" s="2">
        <v>2</v>
      </c>
      <c r="C12" s="29" t="s">
        <v>43</v>
      </c>
      <c r="D12" s="23"/>
      <c r="E12" s="23"/>
      <c r="F12" s="24">
        <v>-12250.967999999999</v>
      </c>
      <c r="G12" s="24">
        <v>-10035.186</v>
      </c>
      <c r="H12" s="24">
        <v>-13086.039999999997</v>
      </c>
      <c r="I12" s="32"/>
    </row>
    <row r="13" spans="1:9" ht="5.0999999999999996" customHeight="1">
      <c r="B13" s="23"/>
      <c r="C13" s="20"/>
      <c r="D13" s="19"/>
      <c r="E13" s="19"/>
      <c r="F13" s="22"/>
      <c r="G13" s="22"/>
      <c r="H13" s="17"/>
      <c r="I13" s="7"/>
    </row>
    <row r="14" spans="1:9">
      <c r="B14" s="31" t="s">
        <v>42</v>
      </c>
      <c r="C14" s="16"/>
      <c r="D14" s="15"/>
      <c r="E14" s="15"/>
      <c r="F14" s="26">
        <f>SUM(F16:F18)</f>
        <v>-324.9519784121228</v>
      </c>
      <c r="G14" s="26">
        <f>SUM(G16:G18)</f>
        <v>-125.21918324997078</v>
      </c>
      <c r="H14" s="26">
        <f>SUM(H16:H18)</f>
        <v>-343.91027924537741</v>
      </c>
      <c r="I14" s="7"/>
    </row>
    <row r="15" spans="1:9" ht="5.0999999999999996" customHeight="1">
      <c r="B15" s="23"/>
      <c r="C15" s="20"/>
      <c r="D15" s="19"/>
      <c r="E15" s="19"/>
      <c r="F15" s="22"/>
      <c r="G15" s="22"/>
      <c r="H15" s="17"/>
      <c r="I15" s="7"/>
    </row>
    <row r="16" spans="1:9">
      <c r="B16" s="2">
        <v>1</v>
      </c>
      <c r="C16" s="29" t="s">
        <v>41</v>
      </c>
      <c r="D16" s="23"/>
      <c r="E16" s="23"/>
      <c r="F16" s="24">
        <v>-437.8677748726152</v>
      </c>
      <c r="G16" s="24">
        <v>-184.23929390788703</v>
      </c>
      <c r="H16" s="24">
        <v>-355.36597954937054</v>
      </c>
      <c r="I16" s="32"/>
    </row>
    <row r="17" spans="2:9">
      <c r="B17" s="2">
        <v>2</v>
      </c>
      <c r="C17" s="29" t="s">
        <v>40</v>
      </c>
      <c r="D17" s="19"/>
      <c r="E17" s="19"/>
      <c r="F17" s="24">
        <v>39.745909833921985</v>
      </c>
      <c r="G17" s="24">
        <v>-15.577461587806297</v>
      </c>
      <c r="H17" s="24">
        <v>-54.160128521484047</v>
      </c>
      <c r="I17" s="7"/>
    </row>
    <row r="18" spans="2:9">
      <c r="B18" s="2">
        <v>3</v>
      </c>
      <c r="C18" s="29" t="s">
        <v>39</v>
      </c>
      <c r="D18" s="19"/>
      <c r="E18" s="19"/>
      <c r="F18" s="24">
        <v>73.169886626570417</v>
      </c>
      <c r="G18" s="24">
        <v>74.597572245722532</v>
      </c>
      <c r="H18" s="24">
        <v>65.615828825477195</v>
      </c>
      <c r="I18" s="7"/>
    </row>
    <row r="19" spans="2:9" ht="5.0999999999999996" customHeight="1">
      <c r="B19" s="23"/>
      <c r="C19" s="20"/>
      <c r="D19" s="19"/>
      <c r="E19" s="19"/>
      <c r="F19" s="22"/>
      <c r="G19" s="22"/>
      <c r="H19" s="17"/>
      <c r="I19" s="7"/>
    </row>
    <row r="20" spans="2:9">
      <c r="B20" s="31" t="s">
        <v>38</v>
      </c>
      <c r="C20" s="16"/>
      <c r="D20" s="15"/>
      <c r="E20" s="15"/>
      <c r="F20" s="26">
        <f>SUM(F22:F23)</f>
        <v>-1098.7589786660044</v>
      </c>
      <c r="G20" s="26">
        <f>SUM(G22:G23)</f>
        <v>-1068.3292574305667</v>
      </c>
      <c r="H20" s="26">
        <f>SUM(H22:H23)</f>
        <v>-1027.9593165292868</v>
      </c>
      <c r="I20" s="7"/>
    </row>
    <row r="21" spans="2:9" ht="5.0999999999999996" customHeight="1">
      <c r="B21" s="23"/>
      <c r="C21" s="20"/>
      <c r="D21" s="19"/>
      <c r="E21" s="19"/>
      <c r="F21" s="22"/>
      <c r="G21" s="22"/>
      <c r="H21" s="17"/>
      <c r="I21" s="7"/>
    </row>
    <row r="22" spans="2:9">
      <c r="B22" s="2">
        <v>1</v>
      </c>
      <c r="C22" s="29" t="s">
        <v>37</v>
      </c>
      <c r="D22" s="23"/>
      <c r="E22" s="23"/>
      <c r="F22" s="24">
        <v>0</v>
      </c>
      <c r="G22" s="24">
        <v>0</v>
      </c>
      <c r="H22" s="24">
        <v>0</v>
      </c>
      <c r="I22" s="32"/>
    </row>
    <row r="23" spans="2:9">
      <c r="B23" s="2">
        <v>2</v>
      </c>
      <c r="C23" s="29" t="s">
        <v>36</v>
      </c>
      <c r="D23" s="23"/>
      <c r="E23" s="23"/>
      <c r="F23" s="24">
        <f>SUM(F25:F27)</f>
        <v>-1098.7589786660044</v>
      </c>
      <c r="G23" s="24">
        <f>SUM(G25:G27)</f>
        <v>-1068.3292574305667</v>
      </c>
      <c r="H23" s="24">
        <f>SUM(H25:H27)</f>
        <v>-1027.9593165292868</v>
      </c>
      <c r="I23" s="32"/>
    </row>
    <row r="24" spans="2:9" ht="5.0999999999999996" customHeight="1">
      <c r="B24" s="19"/>
      <c r="C24" s="29"/>
      <c r="D24" s="23"/>
      <c r="E24" s="23"/>
      <c r="F24" s="22"/>
      <c r="G24" s="22"/>
      <c r="H24" s="33"/>
      <c r="I24" s="32"/>
    </row>
    <row r="25" spans="2:9">
      <c r="B25" s="23"/>
      <c r="C25" s="25" t="s">
        <v>35</v>
      </c>
      <c r="D25" s="29" t="s">
        <v>34</v>
      </c>
      <c r="E25" s="29"/>
      <c r="F25" s="24">
        <v>-663.88064836389992</v>
      </c>
      <c r="G25" s="24">
        <v>-587.17392791350005</v>
      </c>
      <c r="H25" s="24">
        <v>-573.57602335221998</v>
      </c>
      <c r="I25" s="32"/>
    </row>
    <row r="26" spans="2:9">
      <c r="B26" s="23"/>
      <c r="C26" s="25" t="s">
        <v>33</v>
      </c>
      <c r="D26" s="29" t="s">
        <v>25</v>
      </c>
      <c r="E26" s="29"/>
      <c r="F26" s="24">
        <v>-235.57799999999997</v>
      </c>
      <c r="G26" s="24">
        <v>-319.11850000000004</v>
      </c>
      <c r="H26" s="24">
        <v>-371.16399999999999</v>
      </c>
      <c r="I26" s="32"/>
    </row>
    <row r="27" spans="2:9">
      <c r="B27" s="23"/>
      <c r="C27" s="25" t="s">
        <v>32</v>
      </c>
      <c r="D27" s="29" t="s">
        <v>24</v>
      </c>
      <c r="E27" s="29"/>
      <c r="F27" s="24">
        <v>-199.30033030210447</v>
      </c>
      <c r="G27" s="24">
        <v>-162.03682951706671</v>
      </c>
      <c r="H27" s="24">
        <v>-83.219293177066675</v>
      </c>
      <c r="I27" s="32"/>
    </row>
    <row r="28" spans="2:9" ht="5.0999999999999996" customHeight="1">
      <c r="B28" s="23"/>
      <c r="C28" s="20"/>
      <c r="D28" s="19"/>
      <c r="E28" s="19"/>
      <c r="F28" s="22"/>
      <c r="G28" s="22"/>
      <c r="H28" s="17"/>
      <c r="I28" s="7"/>
    </row>
    <row r="29" spans="2:9">
      <c r="B29" s="31" t="s">
        <v>31</v>
      </c>
      <c r="C29" s="16"/>
      <c r="D29" s="15"/>
      <c r="E29" s="15"/>
      <c r="F29" s="14">
        <v>794.59028249380037</v>
      </c>
      <c r="G29" s="14">
        <v>694.31498889973625</v>
      </c>
      <c r="H29" s="14">
        <v>695.98404620830877</v>
      </c>
      <c r="I29" s="7"/>
    </row>
    <row r="30" spans="2:9" ht="5.0999999999999996" customHeight="1">
      <c r="B30" s="23"/>
      <c r="C30" s="20"/>
      <c r="D30" s="19"/>
      <c r="E30" s="19"/>
      <c r="F30" s="22"/>
      <c r="G30" s="22"/>
      <c r="H30" s="17"/>
      <c r="I30" s="7"/>
    </row>
    <row r="31" spans="2:9">
      <c r="B31" s="21" t="s">
        <v>30</v>
      </c>
      <c r="C31" s="16"/>
      <c r="D31" s="15"/>
      <c r="E31" s="15"/>
      <c r="F31" s="26">
        <f>SUM(F33,F37)</f>
        <v>539.27902434633143</v>
      </c>
      <c r="G31" s="26">
        <f>SUM(G33,G37)</f>
        <v>1102.5943538231829</v>
      </c>
      <c r="H31" s="26">
        <f>SUM(H33,H37)</f>
        <v>1138.9432226760409</v>
      </c>
      <c r="I31" s="7"/>
    </row>
    <row r="32" spans="2:9" ht="5.0999999999999996" customHeight="1">
      <c r="B32" s="19"/>
      <c r="C32" s="20"/>
      <c r="D32" s="19"/>
      <c r="E32" s="19"/>
      <c r="F32" s="22"/>
      <c r="G32" s="22"/>
      <c r="H32" s="17"/>
      <c r="I32" s="7"/>
    </row>
    <row r="33" spans="2:9">
      <c r="B33" s="27" t="s">
        <v>29</v>
      </c>
      <c r="C33" s="16"/>
      <c r="D33" s="15"/>
      <c r="E33" s="15"/>
      <c r="F33" s="26">
        <f>SUM(F35)</f>
        <v>151.07757500000002</v>
      </c>
      <c r="G33" s="26">
        <f>SUM(G35)</f>
        <v>171.74758975000003</v>
      </c>
      <c r="H33" s="26">
        <f>SUM(H35)</f>
        <v>217.46568854</v>
      </c>
      <c r="I33" s="7"/>
    </row>
    <row r="34" spans="2:9" ht="5.0999999999999996" customHeight="1">
      <c r="B34" s="19"/>
      <c r="C34" s="20"/>
      <c r="D34" s="19"/>
      <c r="E34" s="19"/>
      <c r="F34" s="22"/>
      <c r="G34" s="22"/>
      <c r="H34" s="17"/>
      <c r="I34" s="7"/>
    </row>
    <row r="35" spans="2:9">
      <c r="B35" s="2">
        <v>1</v>
      </c>
      <c r="C35" s="20" t="s">
        <v>28</v>
      </c>
      <c r="D35" s="19"/>
      <c r="E35" s="19"/>
      <c r="F35" s="24">
        <v>151.07757500000002</v>
      </c>
      <c r="G35" s="24">
        <v>171.74758975000003</v>
      </c>
      <c r="H35" s="24">
        <v>217.46568854</v>
      </c>
      <c r="I35" s="7"/>
    </row>
    <row r="36" spans="2:9" ht="5.0999999999999996" customHeight="1">
      <c r="B36" s="23"/>
      <c r="C36" s="20"/>
      <c r="D36" s="19"/>
      <c r="E36" s="19"/>
      <c r="F36" s="22"/>
      <c r="G36" s="22"/>
      <c r="H36" s="17"/>
      <c r="I36" s="7"/>
    </row>
    <row r="37" spans="2:9">
      <c r="B37" s="27" t="s">
        <v>27</v>
      </c>
      <c r="C37" s="16"/>
      <c r="D37" s="15"/>
      <c r="E37" s="15"/>
      <c r="F37" s="26">
        <f>SUM(F39:F41)</f>
        <v>388.20144934633134</v>
      </c>
      <c r="G37" s="26">
        <f>SUM(G39:G41)</f>
        <v>930.84676407318284</v>
      </c>
      <c r="H37" s="26">
        <f>SUM(H39:H41)</f>
        <v>921.47753413604096</v>
      </c>
      <c r="I37" s="7"/>
    </row>
    <row r="38" spans="2:9" ht="5.0999999999999996" customHeight="1">
      <c r="B38" s="19"/>
      <c r="C38" s="20"/>
      <c r="D38" s="19"/>
      <c r="E38" s="19"/>
      <c r="F38" s="22"/>
      <c r="G38" s="22"/>
      <c r="H38" s="17"/>
      <c r="I38" s="7"/>
    </row>
    <row r="39" spans="2:9">
      <c r="B39" s="30">
        <v>1</v>
      </c>
      <c r="C39" s="20" t="s">
        <v>26</v>
      </c>
      <c r="D39" s="19"/>
      <c r="E39" s="19"/>
      <c r="F39" s="24">
        <v>224.54936521281502</v>
      </c>
      <c r="G39" s="24">
        <v>120.04597422930848</v>
      </c>
      <c r="H39" s="24">
        <v>121.58598992784354</v>
      </c>
      <c r="I39" s="7"/>
    </row>
    <row r="40" spans="2:9">
      <c r="B40" s="30">
        <v>2</v>
      </c>
      <c r="C40" s="20" t="s">
        <v>25</v>
      </c>
      <c r="D40" s="19"/>
      <c r="E40" s="19"/>
      <c r="F40" s="24">
        <v>500</v>
      </c>
      <c r="G40" s="24">
        <v>2161</v>
      </c>
      <c r="H40" s="24">
        <v>496.35199999999998</v>
      </c>
      <c r="I40" s="7"/>
    </row>
    <row r="41" spans="2:9">
      <c r="B41" s="30">
        <v>3</v>
      </c>
      <c r="C41" s="16" t="s">
        <v>24</v>
      </c>
      <c r="D41" s="15"/>
      <c r="E41" s="15"/>
      <c r="F41" s="26">
        <f>F43+F50</f>
        <v>-336.34791586648367</v>
      </c>
      <c r="G41" s="26">
        <f>G43+G50</f>
        <v>-1350.1992101561254</v>
      </c>
      <c r="H41" s="26">
        <f>H43+H50</f>
        <v>303.53954420819736</v>
      </c>
      <c r="I41" s="7"/>
    </row>
    <row r="42" spans="2:9" ht="5.0999999999999996" customHeight="1">
      <c r="B42" s="23"/>
      <c r="C42" s="20"/>
      <c r="D42" s="19"/>
      <c r="E42" s="19"/>
      <c r="F42" s="22"/>
      <c r="G42" s="22"/>
      <c r="H42" s="17"/>
      <c r="I42" s="7"/>
    </row>
    <row r="43" spans="2:9">
      <c r="B43" s="28"/>
      <c r="C43" s="16" t="s">
        <v>23</v>
      </c>
      <c r="D43" s="16" t="s">
        <v>22</v>
      </c>
      <c r="E43" s="15"/>
      <c r="F43" s="26">
        <f>SUM(F45:F48)</f>
        <v>131.49999999999994</v>
      </c>
      <c r="G43" s="26">
        <f>SUM(G45:G48)</f>
        <v>-1895.1378479399998</v>
      </c>
      <c r="H43" s="26">
        <f>SUM(H45:H48)</f>
        <v>192.04695205999997</v>
      </c>
      <c r="I43" s="7"/>
    </row>
    <row r="44" spans="2:9" ht="5.0999999999999996" customHeight="1">
      <c r="B44" s="23"/>
      <c r="C44" s="20"/>
      <c r="D44" s="19"/>
      <c r="E44" s="19"/>
      <c r="F44" s="22"/>
      <c r="G44" s="22"/>
      <c r="H44" s="17"/>
      <c r="I44" s="7"/>
    </row>
    <row r="45" spans="2:9">
      <c r="B45" s="23"/>
      <c r="C45" s="25" t="s">
        <v>21</v>
      </c>
      <c r="D45" s="29" t="s">
        <v>13</v>
      </c>
      <c r="F45" s="24">
        <v>-36.6</v>
      </c>
      <c r="G45" s="24">
        <v>-43.63784794</v>
      </c>
      <c r="H45" s="24">
        <v>-43.63784794</v>
      </c>
      <c r="I45" s="7"/>
    </row>
    <row r="46" spans="2:9">
      <c r="B46" s="23"/>
      <c r="C46" s="25" t="s">
        <v>20</v>
      </c>
      <c r="D46" s="29" t="s">
        <v>11</v>
      </c>
      <c r="F46" s="24">
        <v>-131.19999999999999</v>
      </c>
      <c r="G46" s="24">
        <v>-263.7</v>
      </c>
      <c r="H46" s="24">
        <v>-15.33600000000007</v>
      </c>
      <c r="I46" s="7"/>
    </row>
    <row r="47" spans="2:9">
      <c r="B47" s="23"/>
      <c r="C47" s="25" t="s">
        <v>19</v>
      </c>
      <c r="D47" s="29" t="s">
        <v>9</v>
      </c>
      <c r="F47" s="24">
        <v>313.69999999999993</v>
      </c>
      <c r="G47" s="24">
        <v>-1549.1</v>
      </c>
      <c r="H47" s="24">
        <v>180.53600000000003</v>
      </c>
      <c r="I47" s="7"/>
    </row>
    <row r="48" spans="2:9">
      <c r="B48" s="23"/>
      <c r="C48" s="25" t="s">
        <v>18</v>
      </c>
      <c r="D48" s="29" t="s">
        <v>17</v>
      </c>
      <c r="F48" s="24">
        <v>-14.399999999999999</v>
      </c>
      <c r="G48" s="24">
        <v>-38.700000000000003</v>
      </c>
      <c r="H48" s="24">
        <v>70.484800000000007</v>
      </c>
      <c r="I48" s="7"/>
    </row>
    <row r="49" spans="2:9" ht="5.0999999999999996" customHeight="1">
      <c r="B49" s="23"/>
      <c r="C49" s="20"/>
      <c r="D49" s="19"/>
      <c r="E49" s="19"/>
      <c r="F49" s="22"/>
      <c r="G49" s="22"/>
      <c r="H49" s="17"/>
      <c r="I49" s="7"/>
    </row>
    <row r="50" spans="2:9">
      <c r="B50" s="28"/>
      <c r="C50" s="16" t="s">
        <v>16</v>
      </c>
      <c r="D50" s="27" t="s">
        <v>15</v>
      </c>
      <c r="E50" s="15"/>
      <c r="F50" s="26">
        <f>SUM(F52:F55)</f>
        <v>-467.84791586648362</v>
      </c>
      <c r="G50" s="26">
        <f>SUM(G52:G55)</f>
        <v>544.93863778387436</v>
      </c>
      <c r="H50" s="26">
        <f>SUM(H52:H55)</f>
        <v>111.4925921481974</v>
      </c>
      <c r="I50" s="7"/>
    </row>
    <row r="51" spans="2:9" ht="5.0999999999999996" customHeight="1">
      <c r="B51" s="23"/>
      <c r="C51" s="20"/>
      <c r="D51" s="19"/>
      <c r="E51" s="19"/>
      <c r="F51" s="22"/>
      <c r="G51" s="22"/>
      <c r="H51" s="17"/>
      <c r="I51" s="7"/>
    </row>
    <row r="52" spans="2:9">
      <c r="B52" s="23"/>
      <c r="C52" s="25" t="s">
        <v>14</v>
      </c>
      <c r="D52" s="20" t="s">
        <v>13</v>
      </c>
      <c r="F52" s="24">
        <v>34.118084133516234</v>
      </c>
      <c r="G52" s="24">
        <v>37.486137783874405</v>
      </c>
      <c r="H52" s="24">
        <v>38.207511558197425</v>
      </c>
      <c r="I52" s="7"/>
    </row>
    <row r="53" spans="2:9">
      <c r="B53" s="23"/>
      <c r="C53" s="25" t="s">
        <v>12</v>
      </c>
      <c r="D53" s="20" t="s">
        <v>11</v>
      </c>
      <c r="F53" s="24">
        <v>-534.69599999999991</v>
      </c>
      <c r="G53" s="24">
        <v>655.71249999999986</v>
      </c>
      <c r="H53" s="24">
        <v>60.695080589999975</v>
      </c>
      <c r="I53" s="7"/>
    </row>
    <row r="54" spans="2:9">
      <c r="B54" s="23"/>
      <c r="C54" s="25" t="s">
        <v>10</v>
      </c>
      <c r="D54" s="20" t="s">
        <v>9</v>
      </c>
      <c r="F54" s="24">
        <v>-28.490000000000002</v>
      </c>
      <c r="G54" s="24">
        <v>35.31</v>
      </c>
      <c r="H54" s="24">
        <v>16.14</v>
      </c>
      <c r="I54" s="7"/>
    </row>
    <row r="55" spans="2:9">
      <c r="B55" s="23"/>
      <c r="C55" s="25" t="s">
        <v>8</v>
      </c>
      <c r="D55" s="20" t="s">
        <v>7</v>
      </c>
      <c r="F55" s="24">
        <v>61.22</v>
      </c>
      <c r="G55" s="24">
        <v>-183.57</v>
      </c>
      <c r="H55" s="24">
        <v>-3.5499999999999972</v>
      </c>
      <c r="I55" s="7"/>
    </row>
    <row r="56" spans="2:9" ht="5.0999999999999996" customHeight="1">
      <c r="B56" s="23"/>
      <c r="C56" s="20"/>
      <c r="D56" s="19"/>
      <c r="E56" s="19"/>
      <c r="F56" s="22"/>
      <c r="G56" s="22"/>
      <c r="H56" s="17"/>
      <c r="I56" s="7"/>
    </row>
    <row r="57" spans="2:9">
      <c r="B57" s="21" t="s">
        <v>6</v>
      </c>
      <c r="C57" s="16"/>
      <c r="D57" s="15"/>
      <c r="E57" s="15"/>
      <c r="F57" s="14">
        <f>(-1)*(F59+F31+F7)</f>
        <v>-415.97167281718089</v>
      </c>
      <c r="G57" s="14">
        <f>(-1)*(G59+G31+G7)</f>
        <v>-257.0554550423825</v>
      </c>
      <c r="H57" s="14">
        <f>(-1)*(H59+H31+H7)</f>
        <v>-819.18975110498775</v>
      </c>
      <c r="I57" s="7"/>
    </row>
    <row r="58" spans="2:9" ht="5.0999999999999996" customHeight="1">
      <c r="B58" s="19"/>
      <c r="C58" s="20"/>
      <c r="D58" s="19"/>
      <c r="E58" s="19"/>
      <c r="F58" s="18"/>
      <c r="G58" s="18"/>
      <c r="H58" s="17"/>
      <c r="I58" s="7"/>
    </row>
    <row r="59" spans="2:9" ht="15.75">
      <c r="B59" s="16" t="s">
        <v>5</v>
      </c>
      <c r="C59" s="16"/>
      <c r="D59" s="15"/>
      <c r="E59" s="15"/>
      <c r="F59" s="14">
        <v>54.871999999999986</v>
      </c>
      <c r="G59" s="14">
        <v>-1805.2115589999999</v>
      </c>
      <c r="H59" s="14">
        <v>-593.01925199999994</v>
      </c>
      <c r="I59" s="7"/>
    </row>
    <row r="60" spans="2:9" ht="5.0999999999999996" customHeight="1" thickBot="1">
      <c r="B60" s="13"/>
      <c r="C60" s="13"/>
      <c r="D60" s="13"/>
      <c r="E60" s="13"/>
      <c r="F60" s="12"/>
      <c r="G60" s="12"/>
      <c r="H60" s="12"/>
      <c r="I60" s="11"/>
    </row>
    <row r="61" spans="2:9" ht="5.0999999999999996" customHeight="1">
      <c r="B61" s="10" t="s">
        <v>4</v>
      </c>
      <c r="H61" s="7"/>
      <c r="I61" s="7"/>
    </row>
    <row r="62" spans="2:9">
      <c r="B62" s="9" t="s">
        <v>3</v>
      </c>
      <c r="H62" s="7"/>
      <c r="I62" s="7"/>
    </row>
    <row r="63" spans="2:9" ht="15" customHeight="1">
      <c r="B63" s="9" t="s">
        <v>2</v>
      </c>
      <c r="H63" s="7"/>
      <c r="I63" s="7"/>
    </row>
    <row r="64" spans="2:9" ht="15" customHeight="1">
      <c r="B64" s="9" t="s">
        <v>1</v>
      </c>
      <c r="H64" s="7"/>
      <c r="I64" s="7"/>
    </row>
    <row r="65" spans="2:9" ht="5.0999999999999996" customHeight="1">
      <c r="B65" s="8"/>
      <c r="H65" s="7"/>
      <c r="I65" s="7"/>
    </row>
    <row r="66" spans="2:9">
      <c r="B66" s="6" t="s">
        <v>0</v>
      </c>
      <c r="C66" s="5"/>
      <c r="D66" s="4"/>
      <c r="E66" s="4"/>
      <c r="F66" s="4"/>
      <c r="G66" s="4"/>
      <c r="H66" s="4"/>
      <c r="I66" s="4"/>
    </row>
    <row r="75" spans="2:9">
      <c r="B75" s="3"/>
    </row>
  </sheetData>
  <mergeCells count="3">
    <mergeCell ref="B2:H2"/>
    <mergeCell ref="B4:E5"/>
    <mergeCell ref="F4:H4"/>
  </mergeCells>
  <pageMargins left="0.39370078740157483" right="0" top="0.39370078740157483" bottom="0" header="0" footer="0"/>
  <pageSetup paperSize="154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2023-02-02T13:39:55Z</dcterms:created>
  <dcterms:modified xsi:type="dcterms:W3CDTF">2023-05-09T12:20:46Z</dcterms:modified>
</cp:coreProperties>
</file>