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S13" i="1" l="1"/>
  <c r="D11" i="1" l="1"/>
  <c r="J11" i="1"/>
  <c r="K11" i="1"/>
  <c r="L11" i="1"/>
  <c r="D12" i="1"/>
  <c r="J12" i="1"/>
  <c r="K12" i="1"/>
  <c r="L12" i="1"/>
  <c r="D13" i="1"/>
  <c r="J13" i="1"/>
  <c r="K13" i="1"/>
  <c r="L13" i="1"/>
  <c r="M11" i="1"/>
  <c r="N11" i="1" s="1"/>
  <c r="D14" i="1"/>
  <c r="L14" i="1" s="1"/>
  <c r="J14" i="1"/>
  <c r="K14" i="1"/>
  <c r="D15" i="1"/>
  <c r="L15" i="1" s="1"/>
  <c r="J15" i="1"/>
  <c r="M15" i="1"/>
  <c r="D16" i="1"/>
  <c r="N16" i="1" s="1"/>
  <c r="J16" i="1"/>
  <c r="K16" i="1"/>
  <c r="L16" i="1"/>
  <c r="M16" i="1"/>
  <c r="D17" i="1"/>
  <c r="K17" i="1" s="1"/>
  <c r="J17" i="1"/>
  <c r="M17" i="1"/>
  <c r="D18" i="1"/>
  <c r="L18" i="1" s="1"/>
  <c r="J18" i="1"/>
  <c r="K18" i="1"/>
  <c r="D19" i="1"/>
  <c r="L19" i="1" s="1"/>
  <c r="J19" i="1"/>
  <c r="M19" i="1"/>
  <c r="D20" i="1"/>
  <c r="N20" i="1" s="1"/>
  <c r="J20" i="1"/>
  <c r="K20" i="1"/>
  <c r="L20" i="1"/>
  <c r="M20" i="1"/>
  <c r="C22" i="1"/>
  <c r="C9" i="1" s="1"/>
  <c r="E22" i="1"/>
  <c r="E9" i="1" s="1"/>
  <c r="F22" i="1"/>
  <c r="G22" i="1"/>
  <c r="H22" i="1"/>
  <c r="H9" i="1" s="1"/>
  <c r="M9" i="1" s="1"/>
  <c r="I22" i="1"/>
  <c r="J22" i="1" s="1"/>
  <c r="D24" i="1"/>
  <c r="L24" i="1" s="1"/>
  <c r="J24" i="1"/>
  <c r="M24" i="1"/>
  <c r="D25" i="1"/>
  <c r="N25" i="1" s="1"/>
  <c r="J25" i="1"/>
  <c r="K25" i="1"/>
  <c r="L25" i="1"/>
  <c r="M25" i="1"/>
  <c r="D26" i="1"/>
  <c r="K26" i="1" s="1"/>
  <c r="J26" i="1"/>
  <c r="M26" i="1"/>
  <c r="N26" i="1"/>
  <c r="D27" i="1"/>
  <c r="L27" i="1" s="1"/>
  <c r="J27" i="1"/>
  <c r="K27" i="1"/>
  <c r="D28" i="1"/>
  <c r="L28" i="1" s="1"/>
  <c r="J28" i="1"/>
  <c r="M28" i="1"/>
  <c r="D29" i="1"/>
  <c r="N29" i="1" s="1"/>
  <c r="J29" i="1"/>
  <c r="K29" i="1"/>
  <c r="L29" i="1"/>
  <c r="M29" i="1"/>
  <c r="D30" i="1"/>
  <c r="K30" i="1" s="1"/>
  <c r="J30" i="1"/>
  <c r="M30" i="1"/>
  <c r="N30" i="1"/>
  <c r="D31" i="1"/>
  <c r="L31" i="1" s="1"/>
  <c r="J31" i="1"/>
  <c r="K31" i="1"/>
  <c r="M31" i="1"/>
  <c r="K28" i="1" l="1"/>
  <c r="K24" i="1"/>
  <c r="K19" i="1"/>
  <c r="K15" i="1"/>
  <c r="N17" i="1"/>
  <c r="M12" i="1"/>
  <c r="N12" i="1" s="1"/>
  <c r="I9" i="1"/>
  <c r="J9" i="1" s="1"/>
  <c r="N31" i="1"/>
  <c r="L30" i="1"/>
  <c r="N27" i="1"/>
  <c r="L26" i="1"/>
  <c r="N18" i="1"/>
  <c r="L17" i="1"/>
  <c r="M13" i="1"/>
  <c r="N13" i="1" s="1"/>
  <c r="G9" i="1"/>
  <c r="M27" i="1"/>
  <c r="M22" i="1"/>
  <c r="M18" i="1"/>
  <c r="M14" i="1"/>
  <c r="N14" i="1" s="1"/>
  <c r="F9" i="1"/>
  <c r="N28" i="1"/>
  <c r="N24" i="1"/>
  <c r="D22" i="1"/>
  <c r="N22" i="1" s="1"/>
  <c r="N19" i="1"/>
  <c r="N15" i="1"/>
  <c r="L22" i="1" l="1"/>
  <c r="D9" i="1"/>
  <c r="N9" i="1" s="1"/>
  <c r="K22" i="1"/>
  <c r="K9" i="1" l="1"/>
  <c r="L9" i="1"/>
</calcChain>
</file>

<file path=xl/sharedStrings.xml><?xml version="1.0" encoding="utf-8"?>
<sst xmlns="http://schemas.openxmlformats.org/spreadsheetml/2006/main" count="45" uniqueCount="44">
  <si>
    <t xml:space="preserve">Fuente: Universidad Nacional de Asunción. Hospital de Clínicas. Centro Materno Infantil. </t>
  </si>
  <si>
    <t xml:space="preserve"> En la categoría días - camas para el servicio de emergencias, se registró más de un movimiento de pacientes en un día en la ocupación de cama.</t>
  </si>
  <si>
    <t>Nota: Los datos de Traumatología incluye los de Sajonia y San Lorenzo.</t>
  </si>
  <si>
    <t>2/ Incluye los traslados a otros servicios.</t>
  </si>
  <si>
    <t>1/ Incluye los recibidos de otros servicios.</t>
  </si>
  <si>
    <t>Unidad de Trasplante</t>
  </si>
  <si>
    <t>Unidad de Estética</t>
  </si>
  <si>
    <t>Hematología Adultos</t>
  </si>
  <si>
    <t>Neurocirugía</t>
  </si>
  <si>
    <t>Cardiología</t>
  </si>
  <si>
    <t>Terapia Intensiva Adultos</t>
  </si>
  <si>
    <t>Terapia Intensiva Pediatría</t>
  </si>
  <si>
    <t>Neonatología</t>
  </si>
  <si>
    <t>Otros servicios</t>
  </si>
  <si>
    <t>Psiquiatría</t>
  </si>
  <si>
    <t>Emergencias</t>
  </si>
  <si>
    <t>Neumonología</t>
  </si>
  <si>
    <t>Ortopedia y Traumatología</t>
  </si>
  <si>
    <t>Otorrinolaringología</t>
  </si>
  <si>
    <t>Pediatría</t>
  </si>
  <si>
    <t>Urología</t>
  </si>
  <si>
    <t>Clínica Quirúrgica</t>
  </si>
  <si>
    <t>Cant.Días</t>
  </si>
  <si>
    <t>Fechas</t>
  </si>
  <si>
    <t>AÑO</t>
  </si>
  <si>
    <t>Gineco Obstetricia</t>
  </si>
  <si>
    <t>Clínica Médica</t>
  </si>
  <si>
    <t>Total</t>
  </si>
  <si>
    <t>Ocupadas</t>
  </si>
  <si>
    <t>Disponibles</t>
  </si>
  <si>
    <t>Fallecidos</t>
  </si>
  <si>
    <r>
      <t>Vivos</t>
    </r>
    <r>
      <rPr>
        <vertAlign val="superscript"/>
        <sz val="10"/>
        <rFont val="Times New Roman"/>
        <family val="1"/>
      </rPr>
      <t>2/</t>
    </r>
  </si>
  <si>
    <t>Giro de cama</t>
  </si>
  <si>
    <t>Promedio de camas disponibles</t>
  </si>
  <si>
    <t>Tasa de mortalidad</t>
  </si>
  <si>
    <t>Promedio días de internación</t>
  </si>
  <si>
    <t>Porcentaje de ocupación</t>
  </si>
  <si>
    <t>Días - camas</t>
  </si>
  <si>
    <t>Días de internación</t>
  </si>
  <si>
    <t>Egresos</t>
  </si>
  <si>
    <r>
      <t>Ingresos</t>
    </r>
    <r>
      <rPr>
        <vertAlign val="superscript"/>
        <sz val="10"/>
        <rFont val="Times New Roman"/>
        <family val="1"/>
      </rPr>
      <t>1/</t>
    </r>
  </si>
  <si>
    <t>Actividades</t>
  </si>
  <si>
    <t>Servicios</t>
  </si>
  <si>
    <t>Cuadro 4.1.8. Hospital de Clínicas: Servicios hospitalarios por actividades, según servicios.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</si>
</sst>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_(* #,##0.00_);_(* \(#,##0.00\);_(* &quot;-&quot;??_);_(@_)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00\ _€_-;\-* #,##0.000\ _€_-;_-* &quot;-&quot;??\ _€_-;_-@_-"/>
    <numFmt numFmtId="169" formatCode="_([$€]* #,##0.00_);_([$€]* \(#,##0.00\);_([$€]* &quot;-&quot;??_);_(@_)"/>
    <numFmt numFmtId="170" formatCode="_-* #,##0\ _P_t_a_-;\-* #,##0\ _P_t_a_-;_-* &quot;-&quot;\ _P_t_a_-;_-@_-"/>
    <numFmt numFmtId="171" formatCode="_ [$€-2]\ * #,##0.00_ ;_ [$€-2]\ * \-#,##0.00_ ;_ [$€-2]\ * &quot;-&quot;??_ "/>
    <numFmt numFmtId="172" formatCode="_ [$€]\ * #,##0.00_ ;_ [$€]\ * \-#,##0.00_ ;_ [$€]\ * &quot;-&quot;??_ ;_ @_ "/>
    <numFmt numFmtId="173" formatCode="#,##0.00\ [$€]\ ;\-#,##0.00\ [$€]\ ;&quot; -&quot;#\ [$€]\ ;@\ "/>
    <numFmt numFmtId="174" formatCode="[$€]#,##0.00\ ;\-[$€]#,##0.00\ ;[$€]\-#\ ;@\ "/>
    <numFmt numFmtId="175" formatCode="_-* #,##0.00\ [$€]_-;\-* #,##0.00\ [$€]_-;_-* \-??\ [$€]_-;_-@_-"/>
    <numFmt numFmtId="176" formatCode="_-* #,##0.00\ [$€]_-;\-* #,##0.00\ [$€]_-;_-* &quot;-&quot;??\ [$€]_-;_-@_-"/>
    <numFmt numFmtId="177" formatCode="&quot; &quot;#,##0.00&quot;    &quot;;&quot;-&quot;#,##0.00&quot;    &quot;;&quot; -&quot;#&quot;    &quot;;&quot; &quot;@&quot; &quot;"/>
    <numFmt numFmtId="178" formatCode="_-* #,##0\ _€_-;\-* #,##0\ _€_-;_-* &quot;-&quot;\ _€_-;_-@_-"/>
    <numFmt numFmtId="179" formatCode="_(* #,##0_);_(* \(#,##0\);_(* &quot;-&quot;_);_(@_)"/>
    <numFmt numFmtId="180" formatCode="#,##0\ ;&quot; (&quot;#,##0\);&quot; - &quot;;@\ "/>
    <numFmt numFmtId="181" formatCode="_(* #,##0_);_(* \(#,##0\);_(* \-_);_(@_)"/>
    <numFmt numFmtId="182" formatCode="#,##0.00&quot;       &quot;;\-#,##0.00&quot;       &quot;;&quot; -&quot;#&quot;       &quot;;@\ "/>
    <numFmt numFmtId="183" formatCode="_-* #,##0.00\ _€_-;\-* #,##0.00\ _€_-;_-* &quot;-&quot;??\ _€_-;_-@_-"/>
    <numFmt numFmtId="184" formatCode="_-* #,##0.00\ _p_t_a_-;\-* #,##0.00\ _p_t_a_-;_-* \-??\ _p_t_a_-;_-@_-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color theme="4" tint="0.39997558519241921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2" fillId="0" borderId="0"/>
    <xf numFmtId="165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1" fillId="10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5" borderId="0" applyNumberFormat="0" applyBorder="0" applyAlignment="0" applyProtection="0"/>
    <xf numFmtId="169" fontId="28" fillId="35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1" fillId="14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1" fillId="18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7" borderId="0" applyNumberFormat="0" applyBorder="0" applyAlignment="0" applyProtection="0"/>
    <xf numFmtId="169" fontId="28" fillId="37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1" fillId="22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1" fillId="26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39" borderId="0" applyNumberFormat="0" applyBorder="0" applyAlignment="0" applyProtection="0"/>
    <xf numFmtId="169" fontId="28" fillId="39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1" fillId="3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0" borderId="0" applyNumberFormat="0" applyBorder="0" applyAlignment="0" applyProtection="0"/>
    <xf numFmtId="169" fontId="28" fillId="40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1" fillId="1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1" fillId="15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2" borderId="0" applyNumberFormat="0" applyBorder="0" applyAlignment="0" applyProtection="0"/>
    <xf numFmtId="169" fontId="28" fillId="42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1" fillId="19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43" borderId="0" applyNumberFormat="0" applyBorder="0" applyAlignment="0" applyProtection="0"/>
    <xf numFmtId="169" fontId="28" fillId="43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1" fillId="23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38" borderId="0" applyNumberFormat="0" applyBorder="0" applyAlignment="0" applyProtection="0"/>
    <xf numFmtId="169" fontId="28" fillId="38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1" fillId="27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1" borderId="0" applyNumberFormat="0" applyBorder="0" applyAlignment="0" applyProtection="0"/>
    <xf numFmtId="169" fontId="28" fillId="41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1" fillId="31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8" fillId="44" borderId="0" applyNumberFormat="0" applyBorder="0" applyAlignment="0" applyProtection="0"/>
    <xf numFmtId="169" fontId="28" fillId="44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169" fontId="17" fillId="12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5" borderId="0" applyNumberFormat="0" applyBorder="0" applyAlignment="0" applyProtection="0"/>
    <xf numFmtId="169" fontId="29" fillId="45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169" fontId="17" fillId="16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2" borderId="0" applyNumberFormat="0" applyBorder="0" applyAlignment="0" applyProtection="0"/>
    <xf numFmtId="169" fontId="29" fillId="42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169" fontId="17" fillId="20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3" borderId="0" applyNumberFormat="0" applyBorder="0" applyAlignment="0" applyProtection="0"/>
    <xf numFmtId="169" fontId="29" fillId="43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17" fillId="24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17" fillId="28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169" fontId="17" fillId="32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9" fillId="48" borderId="0" applyNumberFormat="0" applyBorder="0" applyAlignment="0" applyProtection="0"/>
    <xf numFmtId="169" fontId="29" fillId="48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169" fontId="6" fillId="2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1" fillId="37" borderId="0" applyNumberFormat="0" applyBorder="0" applyAlignment="0" applyProtection="0"/>
    <xf numFmtId="169" fontId="31" fillId="37" borderId="0" applyNumberFormat="0" applyBorder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169" fontId="11" fillId="6" borderId="4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2" fillId="49" borderId="15" applyNumberFormat="0" applyAlignment="0" applyProtection="0"/>
    <xf numFmtId="169" fontId="32" fillId="49" borderId="15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169" fontId="13" fillId="7" borderId="7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3" fillId="50" borderId="16" applyNumberFormat="0" applyAlignment="0" applyProtection="0"/>
    <xf numFmtId="169" fontId="33" fillId="50" borderId="16" applyNumberFormat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169" fontId="12" fillId="0" borderId="6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0" fontId="34" fillId="0" borderId="17" applyNumberFormat="0" applyFill="0" applyAlignment="0" applyProtection="0"/>
    <xf numFmtId="169" fontId="34" fillId="0" borderId="17" applyNumberFormat="0" applyFill="0" applyAlignment="0" applyProtection="0"/>
    <xf numFmtId="17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169" fontId="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35" fillId="0" borderId="0" applyNumberFormat="0" applyFill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169" fontId="17" fillId="9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1" borderId="0" applyNumberFormat="0" applyBorder="0" applyAlignment="0" applyProtection="0"/>
    <xf numFmtId="169" fontId="29" fillId="51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169" fontId="17" fillId="13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2" borderId="0" applyNumberFormat="0" applyBorder="0" applyAlignment="0" applyProtection="0"/>
    <xf numFmtId="169" fontId="29" fillId="52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169" fontId="17" fillId="17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53" borderId="0" applyNumberFormat="0" applyBorder="0" applyAlignment="0" applyProtection="0"/>
    <xf numFmtId="169" fontId="29" fillId="53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169" fontId="17" fillId="21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6" borderId="0" applyNumberFormat="0" applyBorder="0" applyAlignment="0" applyProtection="0"/>
    <xf numFmtId="169" fontId="29" fillId="46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169" fontId="17" fillId="25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47" borderId="0" applyNumberFormat="0" applyBorder="0" applyAlignment="0" applyProtection="0"/>
    <xf numFmtId="169" fontId="29" fillId="47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169" fontId="17" fillId="29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29" fillId="54" borderId="0" applyNumberFormat="0" applyBorder="0" applyAlignment="0" applyProtection="0"/>
    <xf numFmtId="169" fontId="29" fillId="54" borderId="0" applyNumberFormat="0" applyBorder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169" fontId="9" fillId="5" borderId="4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30" fillId="40" borderId="15" applyNumberFormat="0" applyAlignment="0" applyProtection="0"/>
    <xf numFmtId="169" fontId="30" fillId="40" borderId="15" applyNumberFormat="0" applyAlignment="0" applyProtection="0"/>
    <xf numFmtId="0" fontId="1" fillId="0" borderId="0" applyNumberFormat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3" fontId="22" fillId="0" borderId="0" applyFill="0" applyBorder="0" applyAlignment="0" applyProtection="0"/>
    <xf numFmtId="169" fontId="22" fillId="0" borderId="0" applyNumberFormat="0" applyFont="0" applyFill="0" applyBorder="0" applyAlignment="0" applyProtection="0"/>
    <xf numFmtId="172" fontId="22" fillId="0" borderId="0" applyFont="0" applyFill="0" applyBorder="0" applyAlignment="0" applyProtection="0"/>
    <xf numFmtId="173" fontId="22" fillId="0" borderId="0" applyFill="0" applyBorder="0" applyAlignment="0" applyProtection="0"/>
    <xf numFmtId="169" fontId="22" fillId="0" borderId="0" applyFont="0" applyFill="0" applyBorder="0" applyAlignment="0" applyProtection="0"/>
    <xf numFmtId="173" fontId="22" fillId="0" borderId="0" applyFill="0" applyBorder="0" applyAlignment="0" applyProtection="0"/>
    <xf numFmtId="174" fontId="22" fillId="0" borderId="0" applyFill="0" applyBorder="0" applyAlignment="0" applyProtection="0"/>
    <xf numFmtId="175" fontId="22" fillId="0" borderId="0" applyFill="0" applyBorder="0" applyAlignment="0" applyProtection="0"/>
    <xf numFmtId="176" fontId="22" fillId="0" borderId="0" applyFont="0" applyFill="0" applyBorder="0" applyAlignment="0" applyProtection="0"/>
    <xf numFmtId="0" fontId="36" fillId="55" borderId="0" applyNumberFormat="0" applyFont="0" applyBorder="0" applyProtection="0"/>
    <xf numFmtId="177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169" fontId="7" fillId="3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0" fontId="42" fillId="36" borderId="0" applyNumberFormat="0" applyBorder="0" applyAlignment="0" applyProtection="0"/>
    <xf numFmtId="169" fontId="42" fillId="36" borderId="0" applyNumberFormat="0" applyBorder="0" applyAlignment="0" applyProtection="0"/>
    <xf numFmtId="17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78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81" fontId="22" fillId="0" borderId="0" applyFill="0" applyBorder="0" applyAlignment="0" applyProtection="0"/>
    <xf numFmtId="180" fontId="22" fillId="0" borderId="0" applyFill="0" applyBorder="0" applyAlignment="0" applyProtection="0"/>
    <xf numFmtId="179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1" fontId="22" fillId="0" borderId="0" applyFill="0" applyBorder="0" applyAlignment="0" applyProtection="0"/>
    <xf numFmtId="178" fontId="22" fillId="0" borderId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65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2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2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2" fillId="0" borderId="0" applyFill="0" applyBorder="0" applyAlignment="0" applyProtection="0"/>
    <xf numFmtId="185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2" fillId="0" borderId="0" applyFont="0" applyFill="0" applyBorder="0" applyAlignment="0" applyProtection="0"/>
    <xf numFmtId="165" fontId="45" fillId="0" borderId="0" applyFont="0" applyFill="0" applyBorder="0" applyAlignment="0" applyProtection="0"/>
    <xf numFmtId="187" fontId="22" fillId="0" borderId="0" applyFont="0" applyFill="0" applyBorder="0" applyAlignment="0" applyProtection="0"/>
    <xf numFmtId="186" fontId="22" fillId="0" borderId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65" fontId="18" fillId="0" borderId="0" applyFont="0" applyFill="0" applyBorder="0" applyAlignment="0" applyProtection="0"/>
    <xf numFmtId="188" fontId="22" fillId="0" borderId="0" applyFill="0" applyBorder="0" applyAlignment="0" applyProtection="0"/>
    <xf numFmtId="43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43" fillId="0" borderId="0" applyFont="0" applyFill="0" applyBorder="0" applyAlignment="0" applyProtection="0"/>
    <xf numFmtId="190" fontId="28" fillId="0" borderId="0" applyFont="0" applyFill="0" applyBorder="0" applyAlignment="0" applyProtection="0"/>
    <xf numFmtId="165" fontId="43" fillId="0" borderId="0" applyFont="0" applyFill="0" applyBorder="0" applyAlignment="0" applyProtection="0"/>
    <xf numFmtId="183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86" fontId="22" fillId="0" borderId="0" applyFill="0" applyBorder="0" applyAlignment="0" applyProtection="0"/>
    <xf numFmtId="18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2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83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165" fontId="1" fillId="0" borderId="0" applyFont="0" applyFill="0" applyBorder="0" applyAlignment="0" applyProtection="0"/>
    <xf numFmtId="184" fontId="22" fillId="0" borderId="0" applyFill="0" applyBorder="0" applyAlignment="0" applyProtection="0"/>
    <xf numFmtId="182" fontId="22" fillId="0" borderId="0" applyFill="0" applyBorder="0" applyAlignment="0" applyProtection="0"/>
    <xf numFmtId="43" fontId="22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6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22" fillId="0" borderId="0" applyFill="0" applyBorder="0" applyAlignment="0" applyProtection="0"/>
    <xf numFmtId="183" fontId="1" fillId="0" borderId="0" applyFont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8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8" fontId="22" fillId="0" borderId="0" applyFill="0" applyBorder="0" applyAlignment="0" applyProtection="0"/>
    <xf numFmtId="183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65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3" fontId="22" fillId="0" borderId="0" applyFill="0" applyBorder="0" applyAlignment="0" applyProtection="0"/>
    <xf numFmtId="192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0" fontId="46" fillId="0" borderId="0" applyNumberFormat="0" applyBorder="0" applyProtection="0"/>
    <xf numFmtId="192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0" borderId="0" applyNumberFormat="0" applyBorder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93" fontId="22" fillId="0" borderId="0" applyFont="0" applyFill="0" applyBorder="0" applyAlignment="0" applyProtection="0"/>
    <xf numFmtId="192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188" fontId="22" fillId="0" borderId="0" applyFill="0" applyBorder="0" applyAlignment="0" applyProtection="0"/>
    <xf numFmtId="40" fontId="44" fillId="0" borderId="0" applyFont="0" applyFill="0" applyBorder="0" applyAlignment="0" applyProtection="0"/>
    <xf numFmtId="183" fontId="1" fillId="0" borderId="0" applyFont="0" applyFill="0" applyBorder="0" applyAlignment="0" applyProtection="0"/>
    <xf numFmtId="191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169" fontId="8" fillId="4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47" fillId="56" borderId="0" applyNumberFormat="0" applyBorder="0" applyAlignment="0" applyProtection="0"/>
    <xf numFmtId="169" fontId="47" fillId="56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0" fontId="22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37" fontId="45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8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8" fillId="0" borderId="0"/>
    <xf numFmtId="37" fontId="45" fillId="0" borderId="0"/>
    <xf numFmtId="0" fontId="22" fillId="0" borderId="0"/>
    <xf numFmtId="0" fontId="28" fillId="0" borderId="0"/>
    <xf numFmtId="37" fontId="45" fillId="0" borderId="0"/>
    <xf numFmtId="0" fontId="22" fillId="0" borderId="0"/>
    <xf numFmtId="37" fontId="45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5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6" fontId="48" fillId="0" borderId="0"/>
    <xf numFmtId="37" fontId="45" fillId="0" borderId="0"/>
    <xf numFmtId="0" fontId="1" fillId="0" borderId="0"/>
    <xf numFmtId="196" fontId="48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197" fontId="48" fillId="0" borderId="0"/>
    <xf numFmtId="37" fontId="45" fillId="0" borderId="0"/>
    <xf numFmtId="19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9" fontId="28" fillId="0" borderId="0"/>
    <xf numFmtId="0" fontId="22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6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5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2" fillId="0" borderId="0"/>
    <xf numFmtId="0" fontId="1" fillId="0" borderId="0"/>
    <xf numFmtId="0" fontId="1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18" fillId="0" borderId="0" applyNumberFormat="0" applyFill="0" applyBorder="0" applyAlignment="0" applyProtection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37" fontId="45" fillId="0" borderId="0"/>
    <xf numFmtId="0" fontId="22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5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1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1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9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169" fontId="1" fillId="0" borderId="0"/>
    <xf numFmtId="0" fontId="22" fillId="0" borderId="0"/>
    <xf numFmtId="0" fontId="22" fillId="0" borderId="0"/>
    <xf numFmtId="169" fontId="1" fillId="0" borderId="0"/>
    <xf numFmtId="0" fontId="22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169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1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0" fontId="1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2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8" fillId="8" borderId="8" applyNumberFormat="0" applyFont="0" applyAlignment="0" applyProtection="0"/>
    <xf numFmtId="169" fontId="22" fillId="57" borderId="18" applyNumberFormat="0" applyFont="0" applyAlignment="0" applyProtection="0"/>
    <xf numFmtId="169" fontId="22" fillId="57" borderId="18" applyNumberFormat="0" applyFont="0" applyAlignment="0" applyProtection="0"/>
    <xf numFmtId="169" fontId="22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0" fontId="28" fillId="57" borderId="18" applyNumberFormat="0" applyFont="0" applyAlignment="0" applyProtection="0"/>
    <xf numFmtId="169" fontId="28" fillId="57" borderId="18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169" fontId="10" fillId="6" borderId="5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57" fillId="49" borderId="19" applyNumberFormat="0" applyAlignment="0" applyProtection="0"/>
    <xf numFmtId="169" fontId="57" fillId="49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169" fontId="14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9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169" fontId="3" fillId="0" borderId="1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1" fillId="0" borderId="20" applyNumberFormat="0" applyFill="0" applyAlignment="0" applyProtection="0"/>
    <xf numFmtId="169" fontId="61" fillId="0" borderId="20" applyNumberFormat="0" applyFill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169" fontId="4" fillId="0" borderId="2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3" fillId="0" borderId="21" applyNumberFormat="0" applyFill="0" applyAlignment="0" applyProtection="0"/>
    <xf numFmtId="169" fontId="63" fillId="0" borderId="21" applyNumberFormat="0" applyFill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169" fontId="5" fillId="0" borderId="3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35" fillId="0" borderId="22" applyNumberFormat="0" applyFill="0" applyAlignment="0" applyProtection="0"/>
    <xf numFmtId="169" fontId="35" fillId="0" borderId="22" applyNumberFormat="0" applyFill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169" fontId="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9" fontId="62" fillId="0" borderId="0" applyNumberFormat="0" applyFill="0" applyBorder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169" fontId="16" fillId="0" borderId="9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  <xf numFmtId="0" fontId="64" fillId="0" borderId="23" applyNumberFormat="0" applyFill="0" applyAlignment="0" applyProtection="0"/>
    <xf numFmtId="169" fontId="64" fillId="0" borderId="23" applyNumberFormat="0" applyFill="0" applyAlignment="0" applyProtection="0"/>
  </cellStyleXfs>
  <cellXfs count="5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8" fillId="0" borderId="0" xfId="1" applyFont="1" applyFill="1"/>
    <xf numFmtId="3" fontId="18" fillId="0" borderId="0" xfId="1" applyNumberFormat="1" applyFont="1" applyFill="1"/>
    <xf numFmtId="3" fontId="18" fillId="0" borderId="0" xfId="1" applyNumberFormat="1" applyFont="1" applyFill="1" applyAlignment="1">
      <alignment horizontal="right"/>
    </xf>
    <xf numFmtId="1" fontId="18" fillId="0" borderId="0" xfId="1" applyNumberFormat="1" applyFont="1" applyFill="1"/>
    <xf numFmtId="164" fontId="18" fillId="0" borderId="0" xfId="1" applyNumberFormat="1" applyFont="1" applyFill="1" applyAlignment="1">
      <alignment horizontal="right"/>
    </xf>
    <xf numFmtId="0" fontId="23" fillId="0" borderId="0" xfId="1" applyFont="1" applyFill="1"/>
    <xf numFmtId="164" fontId="24" fillId="0" borderId="0" xfId="1" applyNumberFormat="1" applyFont="1" applyFill="1" applyAlignment="1">
      <alignment horizontal="right"/>
    </xf>
    <xf numFmtId="0" fontId="23" fillId="0" borderId="0" xfId="1" applyFont="1" applyFill="1" applyAlignment="1">
      <alignment horizontal="left" indent="3"/>
    </xf>
    <xf numFmtId="3" fontId="18" fillId="0" borderId="10" xfId="1" applyNumberFormat="1" applyFont="1" applyFill="1" applyBorder="1" applyAlignment="1">
      <alignment horizontal="right" indent="3"/>
    </xf>
    <xf numFmtId="3" fontId="18" fillId="0" borderId="10" xfId="1" applyNumberFormat="1" applyFont="1" applyFill="1" applyBorder="1" applyAlignment="1">
      <alignment horizontal="right" indent="1"/>
    </xf>
    <xf numFmtId="3" fontId="18" fillId="0" borderId="10" xfId="1" applyNumberFormat="1" applyFont="1" applyFill="1" applyBorder="1" applyAlignment="1">
      <alignment horizontal="right" indent="2"/>
    </xf>
    <xf numFmtId="0" fontId="18" fillId="0" borderId="10" xfId="1" applyFont="1" applyFill="1" applyBorder="1"/>
    <xf numFmtId="3" fontId="18" fillId="0" borderId="0" xfId="2" applyNumberFormat="1" applyFont="1" applyFill="1" applyBorder="1" applyAlignment="1">
      <alignment horizontal="right" wrapText="1"/>
    </xf>
    <xf numFmtId="1" fontId="18" fillId="0" borderId="0" xfId="0" applyNumberFormat="1" applyFont="1" applyFill="1" applyAlignment="1">
      <alignment horizontal="right" wrapText="1"/>
    </xf>
    <xf numFmtId="166" fontId="18" fillId="0" borderId="0" xfId="2" applyNumberFormat="1" applyFont="1" applyFill="1" applyBorder="1" applyAlignment="1">
      <alignment horizontal="right" wrapText="1"/>
    </xf>
    <xf numFmtId="164" fontId="18" fillId="0" borderId="0" xfId="2" applyNumberFormat="1" applyFont="1" applyFill="1" applyBorder="1" applyAlignment="1">
      <alignment horizontal="right" wrapText="1"/>
    </xf>
    <xf numFmtId="164" fontId="18" fillId="0" borderId="0" xfId="0" applyNumberFormat="1" applyFont="1" applyFill="1" applyAlignment="1">
      <alignment horizontal="right" wrapText="1"/>
    </xf>
    <xf numFmtId="166" fontId="18" fillId="0" borderId="0" xfId="2" applyNumberFormat="1" applyFont="1" applyFill="1" applyBorder="1" applyAlignment="1">
      <alignment horizontal="left"/>
    </xf>
    <xf numFmtId="167" fontId="18" fillId="0" borderId="0" xfId="2" applyNumberFormat="1" applyFont="1" applyFill="1" applyBorder="1" applyAlignment="1">
      <alignment horizontal="right" wrapText="1"/>
    </xf>
    <xf numFmtId="3" fontId="25" fillId="0" borderId="0" xfId="2" applyNumberFormat="1" applyFont="1" applyFill="1" applyBorder="1" applyAlignment="1">
      <alignment horizontal="right" wrapText="1"/>
    </xf>
    <xf numFmtId="3" fontId="25" fillId="0" borderId="0" xfId="0" applyNumberFormat="1" applyFont="1" applyFill="1" applyAlignment="1">
      <alignment horizontal="right" wrapText="1"/>
    </xf>
    <xf numFmtId="1" fontId="25" fillId="0" borderId="0" xfId="0" applyNumberFormat="1" applyFont="1" applyFill="1" applyAlignment="1">
      <alignment horizontal="right" wrapText="1"/>
    </xf>
    <xf numFmtId="164" fontId="25" fillId="0" borderId="0" xfId="2" applyNumberFormat="1" applyFont="1" applyFill="1" applyBorder="1" applyAlignment="1">
      <alignment horizontal="right" wrapText="1"/>
    </xf>
    <xf numFmtId="164" fontId="25" fillId="0" borderId="0" xfId="0" applyNumberFormat="1" applyFont="1" applyFill="1" applyAlignment="1">
      <alignment horizontal="right" wrapText="1"/>
    </xf>
    <xf numFmtId="166" fontId="25" fillId="0" borderId="0" xfId="2" applyNumberFormat="1" applyFont="1" applyFill="1" applyBorder="1" applyAlignment="1">
      <alignment horizontal="left"/>
    </xf>
    <xf numFmtId="168" fontId="18" fillId="0" borderId="0" xfId="2" applyNumberFormat="1" applyFont="1" applyFill="1" applyBorder="1" applyAlignment="1">
      <alignment horizontal="right" wrapText="1"/>
    </xf>
    <xf numFmtId="0" fontId="21" fillId="33" borderId="0" xfId="0" applyFont="1" applyFill="1" applyAlignment="1">
      <alignment horizontal="center"/>
    </xf>
    <xf numFmtId="14" fontId="21" fillId="33" borderId="0" xfId="0" applyNumberFormat="1" applyFont="1" applyFill="1" applyAlignment="1">
      <alignment horizontal="center"/>
    </xf>
    <xf numFmtId="14" fontId="21" fillId="33" borderId="0" xfId="1" applyNumberFormat="1" applyFont="1" applyFill="1" applyAlignment="1">
      <alignment horizontal="center"/>
    </xf>
    <xf numFmtId="1" fontId="21" fillId="33" borderId="0" xfId="1" applyNumberFormat="1" applyFont="1" applyFill="1" applyAlignment="1">
      <alignment horizontal="center"/>
    </xf>
    <xf numFmtId="0" fontId="21" fillId="33" borderId="0" xfId="1" applyFont="1" applyFill="1" applyAlignment="1">
      <alignment horizontal="center"/>
    </xf>
    <xf numFmtId="3" fontId="18" fillId="0" borderId="0" xfId="2" applyNumberFormat="1" applyFont="1" applyFill="1" applyBorder="1" applyAlignment="1">
      <alignment horizontal="right" vertical="center" wrapText="1"/>
    </xf>
    <xf numFmtId="3" fontId="25" fillId="34" borderId="0" xfId="0" applyNumberFormat="1" applyFont="1" applyFill="1" applyAlignment="1">
      <alignment horizontal="right" wrapText="1"/>
    </xf>
    <xf numFmtId="1" fontId="25" fillId="34" borderId="0" xfId="0" applyNumberFormat="1" applyFont="1" applyFill="1" applyAlignment="1">
      <alignment horizontal="right" wrapText="1"/>
    </xf>
    <xf numFmtId="164" fontId="25" fillId="34" borderId="0" xfId="0" applyNumberFormat="1" applyFont="1" applyFill="1" applyAlignment="1">
      <alignment horizontal="right" wrapText="1"/>
    </xf>
    <xf numFmtId="166" fontId="25" fillId="34" borderId="0" xfId="0" applyNumberFormat="1" applyFont="1" applyFill="1" applyAlignment="1">
      <alignment horizontal="right" wrapText="1"/>
    </xf>
    <xf numFmtId="166" fontId="25" fillId="34" borderId="0" xfId="2" applyNumberFormat="1" applyFont="1" applyFill="1" applyBorder="1" applyAlignment="1">
      <alignment horizontal="left"/>
    </xf>
    <xf numFmtId="3" fontId="18" fillId="0" borderId="0" xfId="1" applyNumberFormat="1" applyFont="1" applyFill="1" applyAlignment="1">
      <alignment horizontal="right" indent="2"/>
    </xf>
    <xf numFmtId="0" fontId="18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27" fillId="0" borderId="0" xfId="3" applyFill="1"/>
    <xf numFmtId="0" fontId="18" fillId="0" borderId="14" xfId="1" applyFont="1" applyFill="1" applyBorder="1" applyAlignment="1">
      <alignment horizontal="center" vertical="center" wrapText="1"/>
    </xf>
    <xf numFmtId="0" fontId="18" fillId="0" borderId="13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/>
    </xf>
    <xf numFmtId="0" fontId="18" fillId="0" borderId="0" xfId="1" applyNumberFormat="1" applyFont="1" applyFill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/>
    </xf>
    <xf numFmtId="0" fontId="21" fillId="33" borderId="0" xfId="1" applyFont="1" applyFill="1" applyAlignment="1">
      <alignment horizontal="center"/>
    </xf>
    <xf numFmtId="0" fontId="18" fillId="0" borderId="14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2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showGridLines="0" tabSelected="1" zoomScale="70" zoomScaleNormal="70" workbookViewId="0"/>
  </sheetViews>
  <sheetFormatPr baseColWidth="10" defaultRowHeight="12.75"/>
  <cols>
    <col min="1" max="1" width="2.85546875" style="1" customWidth="1"/>
    <col min="2" max="2" width="29.85546875" style="1" customWidth="1"/>
    <col min="3" max="9" width="13.5703125" style="1" customWidth="1"/>
    <col min="10" max="14" width="14.5703125" style="1" customWidth="1"/>
    <col min="15" max="16384" width="11.42578125" style="1"/>
  </cols>
  <sheetData>
    <row r="1" spans="1:19" ht="15">
      <c r="A1" s="45"/>
    </row>
    <row r="2" spans="1:19">
      <c r="B2" s="1" t="s">
        <v>43</v>
      </c>
    </row>
    <row r="3" spans="1:19" ht="4.5" customHeight="1"/>
    <row r="4" spans="1:19">
      <c r="B4" s="46" t="s">
        <v>42</v>
      </c>
      <c r="C4" s="49" t="s">
        <v>41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"/>
      <c r="P4" s="50"/>
      <c r="Q4" s="44"/>
    </row>
    <row r="5" spans="1:19">
      <c r="B5" s="47"/>
      <c r="C5" s="51" t="s">
        <v>40</v>
      </c>
      <c r="D5" s="49" t="s">
        <v>39</v>
      </c>
      <c r="E5" s="49"/>
      <c r="F5" s="49"/>
      <c r="G5" s="46" t="s">
        <v>38</v>
      </c>
      <c r="H5" s="49" t="s">
        <v>37</v>
      </c>
      <c r="I5" s="49"/>
      <c r="J5" s="46" t="s">
        <v>36</v>
      </c>
      <c r="K5" s="46" t="s">
        <v>35</v>
      </c>
      <c r="L5" s="46" t="s">
        <v>34</v>
      </c>
      <c r="M5" s="46" t="s">
        <v>33</v>
      </c>
      <c r="N5" s="46" t="s">
        <v>32</v>
      </c>
      <c r="O5" s="5"/>
      <c r="P5" s="50"/>
      <c r="Q5" s="5"/>
    </row>
    <row r="6" spans="1:19">
      <c r="B6" s="47"/>
      <c r="C6" s="51"/>
      <c r="D6" s="51" t="s">
        <v>27</v>
      </c>
      <c r="E6" s="51" t="s">
        <v>31</v>
      </c>
      <c r="F6" s="51" t="s">
        <v>30</v>
      </c>
      <c r="G6" s="47"/>
      <c r="H6" s="53" t="s">
        <v>29</v>
      </c>
      <c r="I6" s="51" t="s">
        <v>28</v>
      </c>
      <c r="J6" s="47"/>
      <c r="K6" s="47"/>
      <c r="L6" s="47"/>
      <c r="M6" s="47"/>
      <c r="N6" s="47"/>
      <c r="O6" s="5"/>
      <c r="P6" s="5"/>
      <c r="Q6" s="5"/>
    </row>
    <row r="7" spans="1:19" ht="17.25" customHeight="1">
      <c r="B7" s="48"/>
      <c r="C7" s="51"/>
      <c r="D7" s="51"/>
      <c r="E7" s="51"/>
      <c r="F7" s="51"/>
      <c r="G7" s="48"/>
      <c r="H7" s="54"/>
      <c r="I7" s="51"/>
      <c r="J7" s="48"/>
      <c r="K7" s="48"/>
      <c r="L7" s="48"/>
      <c r="M7" s="48"/>
      <c r="N7" s="48"/>
      <c r="O7" s="5"/>
      <c r="P7" s="8"/>
      <c r="Q7" s="8"/>
    </row>
    <row r="8" spans="1:19" ht="4.5" customHeight="1">
      <c r="B8" s="43"/>
      <c r="C8" s="5"/>
      <c r="D8" s="7"/>
      <c r="E8" s="5"/>
      <c r="F8" s="5"/>
      <c r="G8" s="42"/>
      <c r="H8" s="5"/>
      <c r="I8" s="5"/>
      <c r="J8" s="6"/>
      <c r="K8" s="5"/>
      <c r="L8" s="5"/>
      <c r="M8" s="5"/>
      <c r="N8" s="5"/>
      <c r="O8" s="5"/>
      <c r="P8" s="5"/>
      <c r="Q8" s="5"/>
    </row>
    <row r="9" spans="1:19">
      <c r="B9" s="41" t="s">
        <v>27</v>
      </c>
      <c r="C9" s="37">
        <f>SUM(C11:C22)</f>
        <v>26619</v>
      </c>
      <c r="D9" s="37">
        <f>SUM(E9:F9)</f>
        <v>26521</v>
      </c>
      <c r="E9" s="37">
        <f>SUM(E11:E22)</f>
        <v>25337</v>
      </c>
      <c r="F9" s="40">
        <f>SUM(F11:F22)</f>
        <v>1184</v>
      </c>
      <c r="G9" s="40">
        <f>SUM(G11:G22)</f>
        <v>117690</v>
      </c>
      <c r="H9" s="40">
        <f>SUM(H11:H22)</f>
        <v>187632</v>
      </c>
      <c r="I9" s="40">
        <f>SUM(I11:I22)</f>
        <v>117507</v>
      </c>
      <c r="J9" s="39">
        <f>+I9/H9*100</f>
        <v>62.626311077001795</v>
      </c>
      <c r="K9" s="39">
        <f>+G9/D9</f>
        <v>4.4376154745296184</v>
      </c>
      <c r="L9" s="39">
        <f>+F9*100/D9</f>
        <v>4.4643867124165757</v>
      </c>
      <c r="M9" s="38">
        <f>+H9/S13</f>
        <v>514.06027397260277</v>
      </c>
      <c r="N9" s="37">
        <f>+D9/M9</f>
        <v>51.591226443250612</v>
      </c>
      <c r="O9" s="8"/>
      <c r="P9" s="8"/>
      <c r="Q9" s="8"/>
    </row>
    <row r="10" spans="1:19" ht="4.5" customHeight="1">
      <c r="B10" s="22"/>
      <c r="C10" s="20"/>
      <c r="D10" s="27"/>
      <c r="E10" s="20"/>
      <c r="F10" s="20"/>
      <c r="G10" s="20"/>
      <c r="H10" s="20"/>
      <c r="I10" s="20"/>
      <c r="J10" s="17"/>
      <c r="K10" s="17"/>
      <c r="L10" s="20"/>
      <c r="M10" s="20"/>
      <c r="N10" s="20"/>
      <c r="O10" s="5"/>
      <c r="P10" s="5"/>
      <c r="Q10" s="5"/>
    </row>
    <row r="11" spans="1:19">
      <c r="B11" s="22" t="s">
        <v>26</v>
      </c>
      <c r="C11" s="17">
        <v>2324</v>
      </c>
      <c r="D11" s="17">
        <f t="shared" ref="D11:D20" si="0">SUM(E11:F11)</f>
        <v>2355</v>
      </c>
      <c r="E11" s="36">
        <v>2089</v>
      </c>
      <c r="F11" s="17">
        <v>266</v>
      </c>
      <c r="G11" s="36">
        <v>27255</v>
      </c>
      <c r="H11" s="36">
        <v>31723</v>
      </c>
      <c r="I11" s="36">
        <v>25368</v>
      </c>
      <c r="J11" s="21">
        <f t="shared" ref="J11:J20" si="1">+I11/H11*100</f>
        <v>79.967216215364246</v>
      </c>
      <c r="K11" s="20">
        <f t="shared" ref="K11:K20" si="2">G11/D11</f>
        <v>11.573248407643312</v>
      </c>
      <c r="L11" s="20">
        <f t="shared" ref="L11:L20" si="3">F11*100/D11</f>
        <v>11.295116772823778</v>
      </c>
      <c r="M11" s="18">
        <f>+H11/S13</f>
        <v>86.912328767123284</v>
      </c>
      <c r="N11" s="17">
        <f t="shared" ref="N11:N20" si="4">+D11/M11</f>
        <v>27.096270844497685</v>
      </c>
      <c r="O11" s="6"/>
      <c r="P11" s="8"/>
      <c r="Q11" s="5"/>
    </row>
    <row r="12" spans="1:19">
      <c r="B12" s="22" t="s">
        <v>25</v>
      </c>
      <c r="C12" s="17">
        <v>2541</v>
      </c>
      <c r="D12" s="17">
        <f t="shared" si="0"/>
        <v>2511</v>
      </c>
      <c r="E12" s="17">
        <v>2510</v>
      </c>
      <c r="F12" s="19">
        <v>1</v>
      </c>
      <c r="G12" s="17">
        <v>8134</v>
      </c>
      <c r="H12" s="17">
        <v>13704</v>
      </c>
      <c r="I12" s="17">
        <v>8604</v>
      </c>
      <c r="J12" s="21">
        <f t="shared" si="1"/>
        <v>62.784588441331003</v>
      </c>
      <c r="K12" s="20">
        <f t="shared" si="2"/>
        <v>3.2393468737554758</v>
      </c>
      <c r="L12" s="23">
        <f t="shared" si="3"/>
        <v>3.9824771007566706E-2</v>
      </c>
      <c r="M12" s="18">
        <f>+H12/S13</f>
        <v>37.545205479452058</v>
      </c>
      <c r="N12" s="17">
        <f t="shared" si="4"/>
        <v>66.879378283712782</v>
      </c>
      <c r="O12" s="6"/>
      <c r="P12" s="35" t="s">
        <v>24</v>
      </c>
      <c r="Q12" s="52" t="s">
        <v>23</v>
      </c>
      <c r="R12" s="52"/>
      <c r="S12" s="31" t="s">
        <v>22</v>
      </c>
    </row>
    <row r="13" spans="1:19">
      <c r="B13" s="22" t="s">
        <v>21</v>
      </c>
      <c r="C13" s="17">
        <v>2408</v>
      </c>
      <c r="D13" s="17">
        <f t="shared" si="0"/>
        <v>2399</v>
      </c>
      <c r="E13" s="17">
        <v>2377</v>
      </c>
      <c r="F13" s="17">
        <v>22</v>
      </c>
      <c r="G13" s="17">
        <v>9978</v>
      </c>
      <c r="H13" s="17">
        <v>24820</v>
      </c>
      <c r="I13" s="17">
        <v>10201</v>
      </c>
      <c r="J13" s="21">
        <f t="shared" si="1"/>
        <v>41.099919419822726</v>
      </c>
      <c r="K13" s="20">
        <f t="shared" si="2"/>
        <v>4.1592330137557312</v>
      </c>
      <c r="L13" s="20">
        <f t="shared" si="3"/>
        <v>0.9170487703209671</v>
      </c>
      <c r="M13" s="18">
        <f>+H13/S13</f>
        <v>68</v>
      </c>
      <c r="N13" s="17">
        <f t="shared" si="4"/>
        <v>35.279411764705884</v>
      </c>
      <c r="O13" s="6"/>
      <c r="P13" s="34">
        <v>2021</v>
      </c>
      <c r="Q13" s="33">
        <v>44197</v>
      </c>
      <c r="R13" s="32">
        <v>44561</v>
      </c>
      <c r="S13" s="31">
        <f>R13-Q13+1</f>
        <v>365</v>
      </c>
    </row>
    <row r="14" spans="1:19">
      <c r="B14" s="22" t="s">
        <v>20</v>
      </c>
      <c r="C14" s="17">
        <v>829</v>
      </c>
      <c r="D14" s="17">
        <f t="shared" si="0"/>
        <v>824</v>
      </c>
      <c r="E14" s="17">
        <v>822</v>
      </c>
      <c r="F14" s="19">
        <v>2</v>
      </c>
      <c r="G14" s="17">
        <v>3373</v>
      </c>
      <c r="H14" s="17">
        <v>9275</v>
      </c>
      <c r="I14" s="17">
        <v>3747</v>
      </c>
      <c r="J14" s="21">
        <f t="shared" si="1"/>
        <v>40.398921832884099</v>
      </c>
      <c r="K14" s="20">
        <f t="shared" si="2"/>
        <v>4.0934466019417473</v>
      </c>
      <c r="L14" s="20">
        <f t="shared" si="3"/>
        <v>0.24271844660194175</v>
      </c>
      <c r="M14" s="18">
        <f>+H14/S13</f>
        <v>25.410958904109588</v>
      </c>
      <c r="N14" s="17">
        <f t="shared" si="4"/>
        <v>32.426954177897578</v>
      </c>
      <c r="O14" s="6"/>
      <c r="P14" s="5"/>
      <c r="Q14" s="5"/>
    </row>
    <row r="15" spans="1:19">
      <c r="B15" s="22" t="s">
        <v>19</v>
      </c>
      <c r="C15" s="17">
        <v>4446</v>
      </c>
      <c r="D15" s="17">
        <f t="shared" si="0"/>
        <v>4416</v>
      </c>
      <c r="E15" s="17">
        <v>4406</v>
      </c>
      <c r="F15" s="17">
        <v>10</v>
      </c>
      <c r="G15" s="17">
        <v>19641</v>
      </c>
      <c r="H15" s="17">
        <v>29644</v>
      </c>
      <c r="I15" s="17">
        <v>19579</v>
      </c>
      <c r="J15" s="21">
        <f t="shared" si="1"/>
        <v>66.047092160302256</v>
      </c>
      <c r="K15" s="20">
        <f t="shared" si="2"/>
        <v>4.4476902173913047</v>
      </c>
      <c r="L15" s="20">
        <f t="shared" si="3"/>
        <v>0.22644927536231885</v>
      </c>
      <c r="M15" s="18">
        <f>+H15/S13</f>
        <v>81.216438356164389</v>
      </c>
      <c r="N15" s="17">
        <f t="shared" si="4"/>
        <v>54.373228983942781</v>
      </c>
      <c r="O15" s="6"/>
      <c r="P15" s="5"/>
      <c r="Q15" s="5"/>
    </row>
    <row r="16" spans="1:19">
      <c r="B16" s="22" t="s">
        <v>18</v>
      </c>
      <c r="C16" s="17">
        <v>836</v>
      </c>
      <c r="D16" s="17">
        <f t="shared" si="0"/>
        <v>829</v>
      </c>
      <c r="E16" s="17">
        <v>828</v>
      </c>
      <c r="F16" s="19">
        <v>1</v>
      </c>
      <c r="G16" s="17">
        <v>2293</v>
      </c>
      <c r="H16" s="17">
        <v>7293</v>
      </c>
      <c r="I16" s="17">
        <v>2304</v>
      </c>
      <c r="J16" s="21">
        <f t="shared" si="1"/>
        <v>31.591937474290415</v>
      </c>
      <c r="K16" s="20">
        <f t="shared" si="2"/>
        <v>2.7659831121833536</v>
      </c>
      <c r="L16" s="30">
        <f t="shared" si="3"/>
        <v>0.12062726176115803</v>
      </c>
      <c r="M16" s="18">
        <f>+H16/S13</f>
        <v>19.980821917808218</v>
      </c>
      <c r="N16" s="17">
        <f t="shared" si="4"/>
        <v>41.489784725078849</v>
      </c>
      <c r="O16" s="6"/>
      <c r="P16" s="8"/>
      <c r="Q16" s="5"/>
    </row>
    <row r="17" spans="2:17">
      <c r="B17" s="22" t="s">
        <v>17</v>
      </c>
      <c r="C17" s="17">
        <v>718</v>
      </c>
      <c r="D17" s="17">
        <f t="shared" si="0"/>
        <v>712</v>
      </c>
      <c r="E17" s="17">
        <v>709</v>
      </c>
      <c r="F17" s="19">
        <v>3</v>
      </c>
      <c r="G17" s="17">
        <v>3791</v>
      </c>
      <c r="H17" s="17">
        <v>11304</v>
      </c>
      <c r="I17" s="17">
        <v>4140</v>
      </c>
      <c r="J17" s="21">
        <f t="shared" si="1"/>
        <v>36.624203821656046</v>
      </c>
      <c r="K17" s="20">
        <f t="shared" si="2"/>
        <v>5.3244382022471912</v>
      </c>
      <c r="L17" s="23">
        <f t="shared" si="3"/>
        <v>0.42134831460674155</v>
      </c>
      <c r="M17" s="18">
        <f>+H17/S13</f>
        <v>30.969863013698632</v>
      </c>
      <c r="N17" s="17">
        <f t="shared" si="4"/>
        <v>22.990092002830856</v>
      </c>
      <c r="O17" s="6"/>
      <c r="P17" s="8"/>
      <c r="Q17" s="5"/>
    </row>
    <row r="18" spans="2:17">
      <c r="B18" s="22" t="s">
        <v>16</v>
      </c>
      <c r="C18" s="17">
        <v>257</v>
      </c>
      <c r="D18" s="17">
        <f t="shared" si="0"/>
        <v>258</v>
      </c>
      <c r="E18" s="17">
        <v>239</v>
      </c>
      <c r="F18" s="17">
        <v>19</v>
      </c>
      <c r="G18" s="17">
        <v>2451</v>
      </c>
      <c r="H18" s="17">
        <v>5528</v>
      </c>
      <c r="I18" s="17">
        <v>2313</v>
      </c>
      <c r="J18" s="21">
        <f t="shared" si="1"/>
        <v>41.84153400868307</v>
      </c>
      <c r="K18" s="20">
        <f t="shared" si="2"/>
        <v>9.5</v>
      </c>
      <c r="L18" s="20">
        <f t="shared" si="3"/>
        <v>7.3643410852713176</v>
      </c>
      <c r="M18" s="18">
        <f>+H18/S13</f>
        <v>15.145205479452056</v>
      </c>
      <c r="N18" s="17">
        <f t="shared" si="4"/>
        <v>17.035094066570188</v>
      </c>
      <c r="O18" s="6"/>
      <c r="P18" s="5"/>
      <c r="Q18" s="5"/>
    </row>
    <row r="19" spans="2:17">
      <c r="B19" s="22" t="s">
        <v>15</v>
      </c>
      <c r="C19" s="17">
        <v>9274</v>
      </c>
      <c r="D19" s="17">
        <f t="shared" si="0"/>
        <v>9252</v>
      </c>
      <c r="E19" s="17">
        <v>8764</v>
      </c>
      <c r="F19" s="17">
        <v>488</v>
      </c>
      <c r="G19" s="17">
        <v>19232</v>
      </c>
      <c r="H19" s="17">
        <v>16976</v>
      </c>
      <c r="I19" s="17">
        <v>17939</v>
      </c>
      <c r="J19" s="21">
        <f t="shared" si="1"/>
        <v>105.67271442035815</v>
      </c>
      <c r="K19" s="20">
        <f t="shared" si="2"/>
        <v>2.0786856895806314</v>
      </c>
      <c r="L19" s="20">
        <f t="shared" si="3"/>
        <v>5.2745352356247297</v>
      </c>
      <c r="M19" s="18">
        <f>+H19/S13</f>
        <v>46.509589041095893</v>
      </c>
      <c r="N19" s="17">
        <f t="shared" si="4"/>
        <v>198.92672007540057</v>
      </c>
      <c r="O19" s="6"/>
      <c r="P19" s="5"/>
      <c r="Q19" s="5"/>
    </row>
    <row r="20" spans="2:17">
      <c r="B20" s="22" t="s">
        <v>14</v>
      </c>
      <c r="C20" s="17">
        <v>105</v>
      </c>
      <c r="D20" s="17">
        <f t="shared" si="0"/>
        <v>104</v>
      </c>
      <c r="E20" s="17">
        <v>104</v>
      </c>
      <c r="F20" s="19">
        <v>0</v>
      </c>
      <c r="G20" s="17">
        <v>1467</v>
      </c>
      <c r="H20" s="17">
        <v>2936</v>
      </c>
      <c r="I20" s="17">
        <v>1411</v>
      </c>
      <c r="J20" s="21">
        <f t="shared" si="1"/>
        <v>48.058583106267029</v>
      </c>
      <c r="K20" s="20">
        <f t="shared" si="2"/>
        <v>14.10576923076923</v>
      </c>
      <c r="L20" s="30">
        <f t="shared" si="3"/>
        <v>0</v>
      </c>
      <c r="M20" s="18">
        <f>+H20/S13</f>
        <v>8.043835616438356</v>
      </c>
      <c r="N20" s="17">
        <f t="shared" si="4"/>
        <v>12.929155313351499</v>
      </c>
      <c r="O20" s="6"/>
      <c r="P20" s="5"/>
      <c r="Q20" s="5"/>
    </row>
    <row r="21" spans="2:17" ht="4.5" customHeight="1"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20"/>
      <c r="M21" s="17"/>
      <c r="N21" s="17"/>
      <c r="O21" s="5"/>
      <c r="P21" s="5"/>
      <c r="Q21" s="5"/>
    </row>
    <row r="22" spans="2:17">
      <c r="B22" s="29" t="s">
        <v>13</v>
      </c>
      <c r="C22" s="25">
        <f>SUM(C24:C31)</f>
        <v>2881</v>
      </c>
      <c r="D22" s="25">
        <f>SUM(E22:F22)</f>
        <v>2861</v>
      </c>
      <c r="E22" s="25">
        <f>SUM(E24:E31)</f>
        <v>2489</v>
      </c>
      <c r="F22" s="25">
        <f>SUM(F24:F31)</f>
        <v>372</v>
      </c>
      <c r="G22" s="25">
        <f>SUM(G24:G31)</f>
        <v>20075</v>
      </c>
      <c r="H22" s="25">
        <f>SUM(H24:H31)</f>
        <v>34429</v>
      </c>
      <c r="I22" s="25">
        <f>SUM(I24:I31)</f>
        <v>21901</v>
      </c>
      <c r="J22" s="28">
        <f>+I22/H22*100</f>
        <v>63.612071219030462</v>
      </c>
      <c r="K22" s="28">
        <f>+G22/D22</f>
        <v>7.0167773505767217</v>
      </c>
      <c r="L22" s="27">
        <f>F22*100/D22</f>
        <v>13.002446696959105</v>
      </c>
      <c r="M22" s="26">
        <f>+H22/S13</f>
        <v>94.326027397260276</v>
      </c>
      <c r="N22" s="25">
        <f>+D22/M22</f>
        <v>30.330970983763688</v>
      </c>
      <c r="O22" s="5"/>
      <c r="P22" s="5"/>
      <c r="Q22" s="5"/>
    </row>
    <row r="23" spans="2:17" ht="4.5" customHeight="1">
      <c r="B23" s="22"/>
      <c r="C23" s="17"/>
      <c r="D23" s="17"/>
      <c r="E23" s="17"/>
      <c r="F23" s="17"/>
      <c r="G23" s="17"/>
      <c r="H23" s="17"/>
      <c r="I23" s="17"/>
      <c r="J23" s="24"/>
      <c r="K23" s="17"/>
      <c r="L23" s="20"/>
      <c r="M23" s="17"/>
      <c r="N23" s="17"/>
      <c r="O23" s="5"/>
      <c r="P23" s="5"/>
      <c r="Q23" s="5"/>
    </row>
    <row r="24" spans="2:17">
      <c r="B24" s="22" t="s">
        <v>12</v>
      </c>
      <c r="C24" s="17">
        <v>855</v>
      </c>
      <c r="D24" s="17">
        <f t="shared" ref="D24:D31" si="5">SUM(E24:F24)</f>
        <v>835</v>
      </c>
      <c r="E24" s="17">
        <v>806</v>
      </c>
      <c r="F24" s="17">
        <v>29</v>
      </c>
      <c r="G24" s="17">
        <v>4988</v>
      </c>
      <c r="H24" s="17">
        <v>8311</v>
      </c>
      <c r="I24" s="17">
        <v>5602</v>
      </c>
      <c r="J24" s="21">
        <f t="shared" ref="J24:J31" si="6">+I24/H24*100</f>
        <v>67.404644447118272</v>
      </c>
      <c r="K24" s="20">
        <f t="shared" ref="K24:K31" si="7">G24/D24</f>
        <v>5.9736526946107782</v>
      </c>
      <c r="L24" s="20">
        <f t="shared" ref="L24:L31" si="8">F24*100/D24</f>
        <v>3.4730538922155687</v>
      </c>
      <c r="M24" s="18">
        <f>+H24/S13</f>
        <v>22.769863013698629</v>
      </c>
      <c r="N24" s="17">
        <f t="shared" ref="N24:N31" si="9">+D24/M24</f>
        <v>36.67127902779449</v>
      </c>
      <c r="O24" s="5"/>
      <c r="P24" s="5"/>
      <c r="Q24" s="5"/>
    </row>
    <row r="25" spans="2:17">
      <c r="B25" s="22" t="s">
        <v>11</v>
      </c>
      <c r="C25" s="17">
        <v>276</v>
      </c>
      <c r="D25" s="17">
        <f t="shared" si="5"/>
        <v>285</v>
      </c>
      <c r="E25" s="17">
        <v>232</v>
      </c>
      <c r="F25" s="17">
        <v>53</v>
      </c>
      <c r="G25" s="17">
        <v>2861</v>
      </c>
      <c r="H25" s="17">
        <v>5183</v>
      </c>
      <c r="I25" s="17">
        <v>3053</v>
      </c>
      <c r="J25" s="21">
        <f t="shared" si="6"/>
        <v>58.904109589041099</v>
      </c>
      <c r="K25" s="20">
        <f t="shared" si="7"/>
        <v>10.03859649122807</v>
      </c>
      <c r="L25" s="20">
        <f t="shared" si="8"/>
        <v>18.596491228070175</v>
      </c>
      <c r="M25" s="18">
        <f>+H25/S13</f>
        <v>14.2</v>
      </c>
      <c r="N25" s="17">
        <f t="shared" si="9"/>
        <v>20.070422535211268</v>
      </c>
      <c r="O25" s="5"/>
      <c r="P25" s="5"/>
      <c r="Q25" s="5"/>
    </row>
    <row r="26" spans="2:17">
      <c r="B26" s="22" t="s">
        <v>10</v>
      </c>
      <c r="C26" s="17">
        <v>845</v>
      </c>
      <c r="D26" s="17">
        <f t="shared" si="5"/>
        <v>844</v>
      </c>
      <c r="E26" s="17">
        <v>560</v>
      </c>
      <c r="F26" s="17">
        <v>284</v>
      </c>
      <c r="G26" s="17">
        <v>6945</v>
      </c>
      <c r="H26" s="17">
        <v>8371</v>
      </c>
      <c r="I26" s="17">
        <v>7077</v>
      </c>
      <c r="J26" s="21">
        <f t="shared" si="6"/>
        <v>84.541870744236064</v>
      </c>
      <c r="K26" s="20">
        <f t="shared" si="7"/>
        <v>8.2286729857819907</v>
      </c>
      <c r="L26" s="20">
        <f t="shared" si="8"/>
        <v>33.649289099526065</v>
      </c>
      <c r="M26" s="18">
        <f>+H26/S13</f>
        <v>22.934246575342467</v>
      </c>
      <c r="N26" s="17">
        <f t="shared" si="9"/>
        <v>36.800860112292433</v>
      </c>
      <c r="O26" s="5"/>
      <c r="P26" s="5"/>
      <c r="Q26" s="5"/>
    </row>
    <row r="27" spans="2:17">
      <c r="B27" s="22" t="s">
        <v>9</v>
      </c>
      <c r="C27" s="17">
        <v>386</v>
      </c>
      <c r="D27" s="17">
        <f t="shared" si="5"/>
        <v>387</v>
      </c>
      <c r="E27" s="17">
        <v>383</v>
      </c>
      <c r="F27" s="17">
        <v>4</v>
      </c>
      <c r="G27" s="17">
        <v>2174</v>
      </c>
      <c r="H27" s="17">
        <v>3990</v>
      </c>
      <c r="I27" s="17">
        <v>2336</v>
      </c>
      <c r="J27" s="21">
        <f t="shared" si="6"/>
        <v>58.546365914786968</v>
      </c>
      <c r="K27" s="20">
        <f t="shared" si="7"/>
        <v>5.6175710594315245</v>
      </c>
      <c r="L27" s="20">
        <f t="shared" si="8"/>
        <v>1.0335917312661498</v>
      </c>
      <c r="M27" s="18">
        <f>+H27/S13</f>
        <v>10.931506849315069</v>
      </c>
      <c r="N27" s="17">
        <f t="shared" si="9"/>
        <v>35.402255639097746</v>
      </c>
      <c r="O27" s="5"/>
      <c r="P27" s="5"/>
      <c r="Q27" s="5"/>
    </row>
    <row r="28" spans="2:17">
      <c r="B28" s="22" t="s">
        <v>8</v>
      </c>
      <c r="C28" s="17">
        <v>202</v>
      </c>
      <c r="D28" s="17">
        <f t="shared" si="5"/>
        <v>200</v>
      </c>
      <c r="E28" s="17">
        <v>199</v>
      </c>
      <c r="F28" s="19">
        <v>1</v>
      </c>
      <c r="G28" s="17">
        <v>1018</v>
      </c>
      <c r="H28" s="17">
        <v>2190</v>
      </c>
      <c r="I28" s="17">
        <v>1027</v>
      </c>
      <c r="J28" s="21">
        <f t="shared" si="6"/>
        <v>46.894977168949772</v>
      </c>
      <c r="K28" s="20">
        <f t="shared" si="7"/>
        <v>5.09</v>
      </c>
      <c r="L28" s="23">
        <f t="shared" si="8"/>
        <v>0.5</v>
      </c>
      <c r="M28" s="18">
        <f>+H28/S13</f>
        <v>6</v>
      </c>
      <c r="N28" s="17">
        <f t="shared" si="9"/>
        <v>33.333333333333336</v>
      </c>
      <c r="O28" s="5"/>
      <c r="P28" s="5"/>
      <c r="Q28" s="5"/>
    </row>
    <row r="29" spans="2:17">
      <c r="B29" s="22" t="s">
        <v>7</v>
      </c>
      <c r="C29" s="17">
        <v>73</v>
      </c>
      <c r="D29" s="17">
        <f t="shared" si="5"/>
        <v>72</v>
      </c>
      <c r="E29" s="17">
        <v>71</v>
      </c>
      <c r="F29" s="17">
        <v>1</v>
      </c>
      <c r="G29" s="17">
        <v>1212</v>
      </c>
      <c r="H29" s="17">
        <v>2004</v>
      </c>
      <c r="I29" s="17">
        <v>1533</v>
      </c>
      <c r="J29" s="21">
        <f t="shared" si="6"/>
        <v>76.497005988023943</v>
      </c>
      <c r="K29" s="20">
        <f t="shared" si="7"/>
        <v>16.833333333333332</v>
      </c>
      <c r="L29" s="20">
        <f t="shared" si="8"/>
        <v>1.3888888888888888</v>
      </c>
      <c r="M29" s="18">
        <f>+H29/S13</f>
        <v>5.4904109589041097</v>
      </c>
      <c r="N29" s="17">
        <f t="shared" si="9"/>
        <v>13.113772455089821</v>
      </c>
      <c r="O29" s="5"/>
      <c r="P29" s="5"/>
      <c r="Q29" s="5"/>
    </row>
    <row r="30" spans="2:17">
      <c r="B30" s="22" t="s">
        <v>6</v>
      </c>
      <c r="C30" s="17">
        <v>211</v>
      </c>
      <c r="D30" s="17">
        <f t="shared" si="5"/>
        <v>207</v>
      </c>
      <c r="E30" s="17">
        <v>207</v>
      </c>
      <c r="F30" s="19">
        <v>0</v>
      </c>
      <c r="G30" s="17">
        <v>767</v>
      </c>
      <c r="H30" s="17">
        <v>2920</v>
      </c>
      <c r="I30" s="17">
        <v>1083</v>
      </c>
      <c r="J30" s="21">
        <f t="shared" si="6"/>
        <v>37.089041095890416</v>
      </c>
      <c r="K30" s="20">
        <f t="shared" si="7"/>
        <v>3.7053140096618358</v>
      </c>
      <c r="L30" s="19">
        <f t="shared" si="8"/>
        <v>0</v>
      </c>
      <c r="M30" s="18">
        <f>+H30/S13</f>
        <v>8</v>
      </c>
      <c r="N30" s="17">
        <f t="shared" si="9"/>
        <v>25.875</v>
      </c>
      <c r="O30" s="5"/>
      <c r="P30" s="5"/>
      <c r="Q30" s="5"/>
    </row>
    <row r="31" spans="2:17">
      <c r="B31" s="22" t="s">
        <v>5</v>
      </c>
      <c r="C31" s="17">
        <v>33</v>
      </c>
      <c r="D31" s="17">
        <f t="shared" si="5"/>
        <v>31</v>
      </c>
      <c r="E31" s="17">
        <v>31</v>
      </c>
      <c r="F31" s="19">
        <v>0</v>
      </c>
      <c r="G31" s="17">
        <v>110</v>
      </c>
      <c r="H31" s="17">
        <v>1460</v>
      </c>
      <c r="I31" s="17">
        <v>190</v>
      </c>
      <c r="J31" s="21">
        <f t="shared" si="6"/>
        <v>13.013698630136986</v>
      </c>
      <c r="K31" s="20">
        <f t="shared" si="7"/>
        <v>3.5483870967741935</v>
      </c>
      <c r="L31" s="19">
        <f t="shared" si="8"/>
        <v>0</v>
      </c>
      <c r="M31" s="18">
        <f>+H31/S13</f>
        <v>4</v>
      </c>
      <c r="N31" s="17">
        <f t="shared" si="9"/>
        <v>7.75</v>
      </c>
      <c r="O31" s="5"/>
      <c r="P31" s="5"/>
      <c r="Q31" s="5"/>
    </row>
    <row r="32" spans="2:17" ht="4.5" customHeight="1" thickBot="1">
      <c r="B32" s="16"/>
      <c r="C32" s="14"/>
      <c r="D32" s="14"/>
      <c r="E32" s="14"/>
      <c r="F32" s="13"/>
      <c r="G32" s="13"/>
      <c r="H32" s="15"/>
      <c r="I32" s="14"/>
      <c r="J32" s="13"/>
      <c r="K32" s="13"/>
      <c r="L32" s="13"/>
      <c r="M32" s="13"/>
      <c r="N32" s="13"/>
      <c r="O32" s="5"/>
      <c r="P32" s="5"/>
      <c r="Q32" s="5"/>
    </row>
    <row r="33" spans="1:17" ht="3.75" customHeight="1">
      <c r="B33" s="5"/>
      <c r="C33" s="7"/>
      <c r="D33" s="7"/>
      <c r="E33" s="7"/>
      <c r="F33" s="7"/>
      <c r="G33" s="7"/>
      <c r="H33" s="7"/>
      <c r="I33" s="7"/>
      <c r="J33" s="9"/>
      <c r="K33" s="9"/>
      <c r="L33" s="9"/>
      <c r="M33" s="8"/>
      <c r="N33" s="7"/>
      <c r="O33" s="5"/>
      <c r="P33" s="5"/>
      <c r="Q33" s="5"/>
    </row>
    <row r="34" spans="1:17">
      <c r="B34" s="10" t="s">
        <v>4</v>
      </c>
      <c r="C34" s="7"/>
      <c r="D34" s="7"/>
      <c r="E34" s="7"/>
      <c r="F34" s="7"/>
      <c r="G34" s="7"/>
      <c r="H34" s="7"/>
      <c r="I34" s="7"/>
      <c r="J34" s="9"/>
      <c r="K34" s="9"/>
      <c r="L34" s="9"/>
      <c r="M34" s="8"/>
      <c r="N34" s="7"/>
      <c r="O34" s="5"/>
      <c r="P34" s="5"/>
      <c r="Q34" s="5"/>
    </row>
    <row r="35" spans="1:17">
      <c r="B35" s="10" t="s">
        <v>3</v>
      </c>
      <c r="C35" s="7"/>
      <c r="D35" s="7"/>
      <c r="E35" s="7"/>
      <c r="F35" s="7"/>
      <c r="G35" s="7"/>
      <c r="H35" s="7"/>
      <c r="I35" s="7"/>
      <c r="J35" s="9"/>
      <c r="K35" s="9"/>
      <c r="L35" s="9"/>
      <c r="M35" s="8"/>
      <c r="N35" s="7"/>
      <c r="O35" s="5"/>
      <c r="P35" s="5"/>
      <c r="Q35" s="5"/>
    </row>
    <row r="36" spans="1:17" ht="12" customHeight="1">
      <c r="B36" s="10" t="s">
        <v>2</v>
      </c>
      <c r="C36" s="7"/>
      <c r="D36" s="7"/>
      <c r="E36" s="7"/>
      <c r="F36" s="7"/>
      <c r="G36" s="7"/>
      <c r="H36" s="7"/>
      <c r="I36" s="7"/>
      <c r="J36" s="9"/>
      <c r="K36" s="9"/>
      <c r="L36" s="9"/>
      <c r="M36" s="8"/>
      <c r="N36" s="7"/>
      <c r="O36" s="5"/>
      <c r="P36" s="5"/>
      <c r="Q36" s="5"/>
    </row>
    <row r="37" spans="1:17" ht="12" customHeight="1">
      <c r="B37" s="12" t="s">
        <v>1</v>
      </c>
      <c r="C37" s="7"/>
      <c r="D37" s="7"/>
      <c r="E37" s="7"/>
      <c r="F37" s="7"/>
      <c r="G37" s="7"/>
      <c r="H37" s="7"/>
      <c r="I37" s="7"/>
      <c r="J37" s="9"/>
      <c r="K37" s="11"/>
      <c r="L37" s="9"/>
      <c r="M37" s="8"/>
      <c r="N37" s="7"/>
      <c r="O37" s="5"/>
      <c r="P37" s="5"/>
      <c r="Q37" s="5"/>
    </row>
    <row r="38" spans="1:17">
      <c r="B38" s="10" t="s">
        <v>0</v>
      </c>
      <c r="C38" s="5"/>
      <c r="D38" s="5"/>
      <c r="E38" s="5"/>
      <c r="F38" s="5"/>
      <c r="G38" s="5"/>
      <c r="H38" s="7"/>
      <c r="I38" s="7"/>
      <c r="J38" s="9"/>
      <c r="K38" s="9"/>
      <c r="L38" s="9"/>
      <c r="M38" s="8"/>
      <c r="N38" s="7"/>
      <c r="O38" s="5"/>
      <c r="P38" s="5"/>
      <c r="Q38" s="5"/>
    </row>
    <row r="39" spans="1:17" ht="15" customHeight="1">
      <c r="B39" s="5"/>
      <c r="C39" s="6"/>
      <c r="E39" s="5"/>
      <c r="J39" s="5"/>
      <c r="K39" s="5"/>
      <c r="L39" s="5"/>
      <c r="N39" s="5"/>
      <c r="O39" s="5"/>
      <c r="P39" s="5"/>
      <c r="Q39" s="5"/>
    </row>
    <row r="41" spans="1:17">
      <c r="B41" s="4"/>
    </row>
    <row r="44" spans="1:17">
      <c r="A44" s="3"/>
      <c r="B44" s="2"/>
    </row>
  </sheetData>
  <mergeCells count="18">
    <mergeCell ref="Q12:R12"/>
    <mergeCell ref="M5:M7"/>
    <mergeCell ref="N5:N7"/>
    <mergeCell ref="D6:D7"/>
    <mergeCell ref="E6:E7"/>
    <mergeCell ref="F6:F7"/>
    <mergeCell ref="H6:H7"/>
    <mergeCell ref="I6:I7"/>
    <mergeCell ref="B4:B7"/>
    <mergeCell ref="C4:N4"/>
    <mergeCell ref="P4:P5"/>
    <mergeCell ref="C5:C7"/>
    <mergeCell ref="D5:F5"/>
    <mergeCell ref="G5:G7"/>
    <mergeCell ref="H5:I5"/>
    <mergeCell ref="J5:J7"/>
    <mergeCell ref="K5:K7"/>
    <mergeCell ref="L5:L7"/>
  </mergeCells>
  <pageMargins left="0.39370078740157483" right="0" top="0.39370078740157483" bottom="0" header="0" footer="0"/>
  <pageSetup paperSize="281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2023-02-02T11:54:30Z</dcterms:created>
  <dcterms:modified xsi:type="dcterms:W3CDTF">2023-05-08T20:19:55Z</dcterms:modified>
</cp:coreProperties>
</file>