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11" i="1" l="1"/>
  <c r="D17" i="1"/>
  <c r="D22" i="1"/>
  <c r="D25" i="1"/>
  <c r="D9" i="1" s="1"/>
  <c r="D40" i="1"/>
  <c r="D38" i="1" s="1"/>
  <c r="D45" i="1"/>
  <c r="D54" i="1"/>
  <c r="D62" i="1"/>
  <c r="D65" i="1"/>
  <c r="D73" i="1"/>
  <c r="D82" i="1"/>
  <c r="D98" i="1"/>
  <c r="D113" i="1"/>
  <c r="D117" i="1"/>
  <c r="D123" i="1"/>
  <c r="D125" i="1"/>
  <c r="D136" i="1"/>
  <c r="D134" i="1" s="1"/>
  <c r="D151" i="1"/>
  <c r="D169" i="1"/>
  <c r="D173" i="1"/>
  <c r="D175" i="1"/>
  <c r="D187" i="1"/>
  <c r="D189" i="1"/>
  <c r="D204" i="1"/>
  <c r="D218" i="1"/>
  <c r="D202" i="1" s="1"/>
  <c r="D230" i="1"/>
  <c r="D232" i="1"/>
  <c r="D240" i="1"/>
  <c r="D242" i="1"/>
  <c r="D253" i="1"/>
  <c r="D258" i="1"/>
  <c r="D265" i="1"/>
  <c r="D274" i="1"/>
  <c r="D263" i="1" s="1"/>
  <c r="D281" i="1"/>
  <c r="D283" i="1"/>
  <c r="D296" i="1"/>
  <c r="D291" i="1" s="1"/>
  <c r="D301" i="1"/>
  <c r="D121" i="1" l="1"/>
  <c r="D7" i="1" s="1"/>
</calcChain>
</file>

<file path=xl/sharedStrings.xml><?xml version="1.0" encoding="utf-8"?>
<sst xmlns="http://schemas.openxmlformats.org/spreadsheetml/2006/main" count="235" uniqueCount="142">
  <si>
    <t xml:space="preserve">Fuente: Universidad Nacional de Asunción. Dirección General de Planificación y Desarrollo del Rectorado. </t>
  </si>
  <si>
    <t xml:space="preserve">3/ En consideración de los criterios geográficos oficiales, la Facultad Ciencias Agrarias ubicada en Cruce Los Pioneros se incorpora al Departamento de Presidente Hayes. </t>
  </si>
  <si>
    <t>2/ Anteriormente Instituto Dr. Andrés Barbero.</t>
  </si>
  <si>
    <t>1/ Anteriormente Instituto de Trabajo Social.</t>
  </si>
  <si>
    <t>Derecho</t>
  </si>
  <si>
    <t>Facultad de Derecho y Ciencias Sociales</t>
  </si>
  <si>
    <t>Benjamín Aceval</t>
  </si>
  <si>
    <t>Administración</t>
  </si>
  <si>
    <t>Contaduría Pública</t>
  </si>
  <si>
    <t>Facultad de Ciencias Económicas</t>
  </si>
  <si>
    <t>Villa Hayes</t>
  </si>
  <si>
    <t>Administración Agropecuaria</t>
  </si>
  <si>
    <r>
      <t>Facultad de Ciencias Agrarias</t>
    </r>
    <r>
      <rPr>
        <vertAlign val="superscript"/>
        <sz val="10"/>
        <rFont val="Times New Roman"/>
        <family val="1"/>
      </rPr>
      <t>3/</t>
    </r>
  </si>
  <si>
    <t>PRESIDENTE HAYES</t>
  </si>
  <si>
    <t>Ingeniería Agronómica</t>
  </si>
  <si>
    <t>Facultad de Ciencias Agrarias</t>
  </si>
  <si>
    <t>Pedro Juan Caballero</t>
  </si>
  <si>
    <t>AMAMBAY</t>
  </si>
  <si>
    <t>Enfermería</t>
  </si>
  <si>
    <r>
      <t>Facultad de Enfermería y Obstetricia</t>
    </r>
    <r>
      <rPr>
        <vertAlign val="superscript"/>
        <sz val="10"/>
        <color theme="1"/>
        <rFont val="Times New Roman"/>
        <family val="1"/>
      </rPr>
      <t>2/</t>
    </r>
  </si>
  <si>
    <t>Quiindy</t>
  </si>
  <si>
    <t>Psicología</t>
  </si>
  <si>
    <t>Ciencias de la Educación</t>
  </si>
  <si>
    <t>Facultad de Filosofía</t>
  </si>
  <si>
    <t>Paraguarí</t>
  </si>
  <si>
    <t>PARAGUARÍ</t>
  </si>
  <si>
    <t>Santa Rosa</t>
  </si>
  <si>
    <t>Ingeniería Electromecánica</t>
  </si>
  <si>
    <t>Ingeniería Civil</t>
  </si>
  <si>
    <t>Facultad de Ingeniería</t>
  </si>
  <si>
    <t>Ayolas</t>
  </si>
  <si>
    <t>Ciencias de la Comunicación</t>
  </si>
  <si>
    <t>Ciencias Veterinarias</t>
  </si>
  <si>
    <t>Facultad de Ciencias Veterinarias</t>
  </si>
  <si>
    <t>San Juan Bautista</t>
  </si>
  <si>
    <t>MISIONES</t>
  </si>
  <si>
    <t>Caazapá</t>
  </si>
  <si>
    <t>CAAZAPÁ</t>
  </si>
  <si>
    <t>Caaguazú</t>
  </si>
  <si>
    <t>Ciencias Informáticas (Licenciatura)</t>
  </si>
  <si>
    <t>Facultad Politécnica</t>
  </si>
  <si>
    <t>Coronel Oviedo</t>
  </si>
  <si>
    <t>CAAGUAZÚ</t>
  </si>
  <si>
    <t>Gestión de la Hospitalidad (Licenciatura)</t>
  </si>
  <si>
    <t>Electricidad (Licenciatura)</t>
  </si>
  <si>
    <t>Villarrica</t>
  </si>
  <si>
    <t>GUAIRÁ</t>
  </si>
  <si>
    <t>Caacupé</t>
  </si>
  <si>
    <t>CORDILLERA</t>
  </si>
  <si>
    <t>Medicina y Cirugía</t>
  </si>
  <si>
    <t>Facultad de Ciencias Médicas</t>
  </si>
  <si>
    <t>Santa Rosa del Aguaray</t>
  </si>
  <si>
    <t>San Estanislao</t>
  </si>
  <si>
    <t>San Pedro del Ycuamandiyú</t>
  </si>
  <si>
    <t>SAN PEDRO</t>
  </si>
  <si>
    <t>Obstetricia</t>
  </si>
  <si>
    <t>Concepción</t>
  </si>
  <si>
    <t>CONCEPCIÓN</t>
  </si>
  <si>
    <t>INTERIOR</t>
  </si>
  <si>
    <r>
      <t>FACULTAD DE ENFERMERÍA Y OBSTETRICIA</t>
    </r>
    <r>
      <rPr>
        <b/>
        <vertAlign val="superscript"/>
        <sz val="10"/>
        <rFont val="Times New Roman"/>
        <family val="1"/>
      </rPr>
      <t>2/</t>
    </r>
  </si>
  <si>
    <t>Ciencias Sociales</t>
  </si>
  <si>
    <t>Trabajo Social</t>
  </si>
  <si>
    <r>
      <t>FACULTAD DE CIENCIAS SOCIALES</t>
    </r>
    <r>
      <rPr>
        <b/>
        <vertAlign val="superscript"/>
        <sz val="10"/>
        <rFont val="Times New Roman"/>
        <family val="1"/>
      </rPr>
      <t>1/</t>
    </r>
  </si>
  <si>
    <t>Biotecnología</t>
  </si>
  <si>
    <t>Física Médica</t>
  </si>
  <si>
    <t>Logística y Transporte</t>
  </si>
  <si>
    <t>Tecnología de Producción Presencial y Semipresencial</t>
  </si>
  <si>
    <t>Educación de Ciencias Básicas y sus Tecnologías Presencial y Semipresencial</t>
  </si>
  <si>
    <t>Educación Matemática Presencial y Semipresencial</t>
  </si>
  <si>
    <t>Radiología e Imagenología (Licenciatura)</t>
  </si>
  <si>
    <t>Química</t>
  </si>
  <si>
    <t>Matemática Estadística Presencial y Semipresencial</t>
  </si>
  <si>
    <t>Matemática Pura</t>
  </si>
  <si>
    <t>Geología</t>
  </si>
  <si>
    <t>Física</t>
  </si>
  <si>
    <t>Biología</t>
  </si>
  <si>
    <t>FACULTAD DE CIENCIAS EXACTAS Y NATURALES</t>
  </si>
  <si>
    <t>Ingeniería en Ciencias de los Materiales</t>
  </si>
  <si>
    <t>Ingeniería en Energía</t>
  </si>
  <si>
    <t>Ingeniería en Aeronáutica</t>
  </si>
  <si>
    <t>Ingeniería en Marketing</t>
  </si>
  <si>
    <t>Ciencias de la Información</t>
  </si>
  <si>
    <t>Ciencias Atmosféricas (Licenciatura)</t>
  </si>
  <si>
    <r>
      <t>Ciencias Informáticas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(Licenciatura)</t>
    </r>
  </si>
  <si>
    <t>Electrónica (Técnico Superior)</t>
  </si>
  <si>
    <t>Ingeniería en Electrónica</t>
  </si>
  <si>
    <t>Ingeniería en Electricidad</t>
  </si>
  <si>
    <t>Ingeniería de Sistema de Producción</t>
  </si>
  <si>
    <t>Ingeniería en Informática</t>
  </si>
  <si>
    <t>FACULTAD POLITÉCNICA</t>
  </si>
  <si>
    <t>Ingeniería Mecatrónica</t>
  </si>
  <si>
    <t>Ingeniería Mecánica</t>
  </si>
  <si>
    <t>Ingeniería en Ciencias Geográficas</t>
  </si>
  <si>
    <t>Ingeniería Electrónica</t>
  </si>
  <si>
    <t>Ingeniería Industrial</t>
  </si>
  <si>
    <t>FACULTAD DE INGENIERÍA</t>
  </si>
  <si>
    <t>Diseño de Indumentaria Escénica y Urbana</t>
  </si>
  <si>
    <t>Artes Visuales</t>
  </si>
  <si>
    <t>Danza</t>
  </si>
  <si>
    <t>Música</t>
  </si>
  <si>
    <t>Diseño Industrial</t>
  </si>
  <si>
    <t>Arquitectura</t>
  </si>
  <si>
    <t>FACULTAD DE ARQUITECTURA, DISEÑO Y ARTE</t>
  </si>
  <si>
    <t>FACULTAD DE CIENCIAS VETERINARIAS</t>
  </si>
  <si>
    <t>Ingeniería Agroalimentaria</t>
  </si>
  <si>
    <t>Ingeniería Ambiental</t>
  </si>
  <si>
    <t>Ingeniería en Ecología Humana</t>
  </si>
  <si>
    <t>Ingeniería Forestal</t>
  </si>
  <si>
    <t>FACULTAD DE CIENCIAS AGRARIAS</t>
  </si>
  <si>
    <t>Ingeniería de Alimentos</t>
  </si>
  <si>
    <t>Nutrición</t>
  </si>
  <si>
    <t>Ciencia y Tecnología de Alimentos</t>
  </si>
  <si>
    <t>Química Industrial</t>
  </si>
  <si>
    <t>Ingeniería Química</t>
  </si>
  <si>
    <t>Farmacia</t>
  </si>
  <si>
    <t>Bioquímica</t>
  </si>
  <si>
    <t>FACULTAD DE CIENCIAS QUÍMICAS</t>
  </si>
  <si>
    <t>Economía</t>
  </si>
  <si>
    <t>FACULTAD DE CIENCIAS ECONÓMICAS</t>
  </si>
  <si>
    <t>CENTRAL (Campus Universitario)</t>
  </si>
  <si>
    <t>Lengua Portuguesa</t>
  </si>
  <si>
    <t>Lengua Alemana</t>
  </si>
  <si>
    <t>Lengua Guaraní</t>
  </si>
  <si>
    <t>Lengua Francesa</t>
  </si>
  <si>
    <t>Lengua Inglesa</t>
  </si>
  <si>
    <t>Historia</t>
  </si>
  <si>
    <t>Letras</t>
  </si>
  <si>
    <t>Filosofía</t>
  </si>
  <si>
    <t>FACULTAD DE FILOSOFÍA</t>
  </si>
  <si>
    <t>Odontología</t>
  </si>
  <si>
    <t>FACULTAD DE ODONTOLOGÍA</t>
  </si>
  <si>
    <t>Ciencias Sociales y Políticas</t>
  </si>
  <si>
    <t>Notariado</t>
  </si>
  <si>
    <t>FACULTAD DE DERECHO Y CIENCIAS SOCIALES</t>
  </si>
  <si>
    <t>Instrumentación y Área Quirúrgica</t>
  </si>
  <si>
    <t>Técnico en Podología</t>
  </si>
  <si>
    <t>Kinesiología y Fisioterapia</t>
  </si>
  <si>
    <t>FACULTAD DE CIENCIAS MÉDICAS</t>
  </si>
  <si>
    <t>ASUNCIÓN</t>
  </si>
  <si>
    <t>Total</t>
  </si>
  <si>
    <t>Ubicación geográfica, unidades académicas y carreras</t>
  </si>
  <si>
    <t>Cuadro 3.5.1. Universidad Nacional de Asunción: Total de matriculados, según ubicación geográfica, unidades académicas y carreras.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</si>
</sst>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[$€]* #,##0.00_);_([$€]* \(#,##0.00\);_([$€]* &quot;-&quot;??_);_(@_)"/>
    <numFmt numFmtId="166" formatCode="_(* #,##0.00_);_(* \(#,##0.00\);_(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theme="4" tint="-0.249977111117893"/>
      <name val="Times New Roman"/>
      <family val="1"/>
    </font>
    <font>
      <b/>
      <sz val="11"/>
      <color theme="4" tint="-0.249977111117893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color theme="4" tint="-0.249977111117893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" fillId="0" borderId="0"/>
    <xf numFmtId="165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4" borderId="0" applyNumberFormat="0" applyBorder="0" applyAlignment="0" applyProtection="0"/>
    <xf numFmtId="165" fontId="33" fillId="34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5" borderId="0" applyNumberFormat="0" applyBorder="0" applyAlignment="0" applyProtection="0"/>
    <xf numFmtId="165" fontId="33" fillId="35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8" borderId="0" applyNumberFormat="0" applyBorder="0" applyAlignment="0" applyProtection="0"/>
    <xf numFmtId="165" fontId="33" fillId="38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39" borderId="0" applyNumberFormat="0" applyBorder="0" applyAlignment="0" applyProtection="0"/>
    <xf numFmtId="165" fontId="33" fillId="39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1" borderId="0" applyNumberFormat="0" applyBorder="0" applyAlignment="0" applyProtection="0"/>
    <xf numFmtId="165" fontId="33" fillId="41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42" borderId="0" applyNumberFormat="0" applyBorder="0" applyAlignment="0" applyProtection="0"/>
    <xf numFmtId="165" fontId="33" fillId="42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37" borderId="0" applyNumberFormat="0" applyBorder="0" applyAlignment="0" applyProtection="0"/>
    <xf numFmtId="165" fontId="33" fillId="37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0" borderId="0" applyNumberFormat="0" applyBorder="0" applyAlignment="0" applyProtection="0"/>
    <xf numFmtId="165" fontId="33" fillId="40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3" fillId="43" borderId="0" applyNumberFormat="0" applyBorder="0" applyAlignment="0" applyProtection="0"/>
    <xf numFmtId="165" fontId="33" fillId="43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165" fontId="17" fillId="12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4" borderId="0" applyNumberFormat="0" applyBorder="0" applyAlignment="0" applyProtection="0"/>
    <xf numFmtId="165" fontId="34" fillId="44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165" fontId="17" fillId="16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165" fontId="17" fillId="20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165" fontId="17" fillId="24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165" fontId="17" fillId="28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165" fontId="17" fillId="32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34" fillId="47" borderId="0" applyNumberFormat="0" applyBorder="0" applyAlignment="0" applyProtection="0"/>
    <xf numFmtId="165" fontId="34" fillId="47" borderId="0" applyNumberFormat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165" fontId="6" fillId="2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6" fillId="36" borderId="0" applyNumberFormat="0" applyBorder="0" applyAlignment="0" applyProtection="0"/>
    <xf numFmtId="165" fontId="36" fillId="36" borderId="0" applyNumberFormat="0" applyBorder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165" fontId="11" fillId="6" borderId="4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7" fillId="48" borderId="17" applyNumberFormat="0" applyAlignment="0" applyProtection="0"/>
    <xf numFmtId="165" fontId="37" fillId="48" borderId="17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165" fontId="13" fillId="7" borderId="7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8" fillId="49" borderId="18" applyNumberFormat="0" applyAlignment="0" applyProtection="0"/>
    <xf numFmtId="165" fontId="38" fillId="49" borderId="18" applyNumberFormat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165" fontId="12" fillId="0" borderId="6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0" fontId="39" fillId="0" borderId="19" applyNumberFormat="0" applyFill="0" applyAlignment="0" applyProtection="0"/>
    <xf numFmtId="165" fontId="39" fillId="0" borderId="19" applyNumberFormat="0" applyFill="0" applyAlignment="0" applyProtection="0"/>
    <xf numFmtId="167" fontId="28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165" fontId="17" fillId="9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0" borderId="0" applyNumberFormat="0" applyBorder="0" applyAlignment="0" applyProtection="0"/>
    <xf numFmtId="165" fontId="34" fillId="50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165" fontId="17" fillId="13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1" borderId="0" applyNumberFormat="0" applyBorder="0" applyAlignment="0" applyProtection="0"/>
    <xf numFmtId="165" fontId="34" fillId="51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165" fontId="17" fillId="17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52" borderId="0" applyNumberFormat="0" applyBorder="0" applyAlignment="0" applyProtection="0"/>
    <xf numFmtId="165" fontId="34" fillId="52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165" fontId="17" fillId="21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5" borderId="0" applyNumberFormat="0" applyBorder="0" applyAlignment="0" applyProtection="0"/>
    <xf numFmtId="165" fontId="34" fillId="45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165" fontId="17" fillId="25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46" borderId="0" applyNumberFormat="0" applyBorder="0" applyAlignment="0" applyProtection="0"/>
    <xf numFmtId="165" fontId="34" fillId="46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165" fontId="17" fillId="29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4" fillId="53" borderId="0" applyNumberFormat="0" applyBorder="0" applyAlignment="0" applyProtection="0"/>
    <xf numFmtId="165" fontId="34" fillId="53" borderId="0" applyNumberFormat="0" applyBorder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165" fontId="9" fillId="5" borderId="4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35" fillId="39" borderId="17" applyNumberFormat="0" applyAlignment="0" applyProtection="0"/>
    <xf numFmtId="165" fontId="35" fillId="39" borderId="17" applyNumberFormat="0" applyAlignment="0" applyProtection="0"/>
    <xf numFmtId="0" fontId="1" fillId="0" borderId="0" applyNumberFormat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0" fontId="28" fillId="0" borderId="0" applyFill="0" applyBorder="0" applyAlignment="0" applyProtection="0"/>
    <xf numFmtId="165" fontId="28" fillId="0" borderId="0" applyNumberFormat="0" applyFont="0" applyFill="0" applyBorder="0" applyAlignment="0" applyProtection="0"/>
    <xf numFmtId="169" fontId="28" fillId="0" borderId="0" applyFont="0" applyFill="0" applyBorder="0" applyAlignment="0" applyProtection="0"/>
    <xf numFmtId="170" fontId="28" fillId="0" borderId="0" applyFill="0" applyBorder="0" applyAlignment="0" applyProtection="0"/>
    <xf numFmtId="170" fontId="28" fillId="0" borderId="0" applyFill="0" applyBorder="0" applyAlignment="0" applyProtection="0"/>
    <xf numFmtId="171" fontId="28" fillId="0" borderId="0" applyFill="0" applyBorder="0" applyAlignment="0" applyProtection="0"/>
    <xf numFmtId="172" fontId="28" fillId="0" borderId="0" applyFill="0" applyBorder="0" applyAlignment="0" applyProtection="0"/>
    <xf numFmtId="173" fontId="28" fillId="0" borderId="0" applyFont="0" applyFill="0" applyBorder="0" applyAlignment="0" applyProtection="0"/>
    <xf numFmtId="0" fontId="41" fillId="54" borderId="0" applyNumberFormat="0" applyFont="0" applyBorder="0" applyProtection="0"/>
    <xf numFmtId="174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165" fontId="7" fillId="3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0" fontId="47" fillId="35" borderId="0" applyNumberFormat="0" applyBorder="0" applyAlignment="0" applyProtection="0"/>
    <xf numFmtId="165" fontId="47" fillId="35" borderId="0" applyNumberFormat="0" applyBorder="0" applyAlignment="0" applyProtection="0"/>
    <xf numFmtId="17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6" fontId="28" fillId="0" borderId="0" applyFill="0" applyBorder="0" applyAlignment="0" applyProtection="0"/>
    <xf numFmtId="175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176" fontId="28" fillId="0" borderId="0" applyFill="0" applyBorder="0" applyAlignment="0" applyProtection="0"/>
    <xf numFmtId="164" fontId="18" fillId="0" borderId="0" applyFont="0" applyFill="0" applyBorder="0" applyAlignment="0" applyProtection="0"/>
    <xf numFmtId="176" fontId="28" fillId="0" borderId="0" applyFill="0" applyBorder="0" applyAlignment="0" applyProtection="0"/>
    <xf numFmtId="177" fontId="28" fillId="0" borderId="0" applyFill="0" applyBorder="0" applyAlignment="0" applyProtection="0"/>
    <xf numFmtId="176" fontId="28" fillId="0" borderId="0" applyFill="0" applyBorder="0" applyAlignment="0" applyProtection="0"/>
    <xf numFmtId="164" fontId="48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7" fontId="28" fillId="0" borderId="0" applyFill="0" applyBorder="0" applyAlignment="0" applyProtection="0"/>
    <xf numFmtId="175" fontId="28" fillId="0" borderId="0" applyFill="0" applyBorder="0" applyAlignment="0" applyProtection="0"/>
    <xf numFmtId="41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28" fillId="0" borderId="0" applyFill="0" applyBorder="0" applyAlignment="0" applyProtection="0"/>
    <xf numFmtId="166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66" fontId="2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28" fillId="0" borderId="0" applyFill="0" applyBorder="0" applyAlignment="0" applyProtection="0"/>
    <xf numFmtId="166" fontId="4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28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28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166" fontId="48" fillId="0" borderId="0" applyFont="0" applyFill="0" applyBorder="0" applyAlignment="0" applyProtection="0"/>
    <xf numFmtId="181" fontId="28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48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42" fillId="0" borderId="0" applyFont="0" applyFill="0" applyBorder="0" applyAlignment="0" applyProtection="0"/>
    <xf numFmtId="166" fontId="48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66" fontId="4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66" fontId="4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8" fillId="0" borderId="0" applyFill="0" applyBorder="0" applyAlignment="0" applyProtection="0"/>
    <xf numFmtId="182" fontId="28" fillId="0" borderId="0" applyFont="0" applyFill="0" applyBorder="0" applyAlignment="0" applyProtection="0"/>
    <xf numFmtId="18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2" fontId="28" fillId="0" borderId="0" applyFont="0" applyFill="0" applyBorder="0" applyAlignment="0" applyProtection="0"/>
    <xf numFmtId="183" fontId="28" fillId="0" borderId="0" applyFill="0" applyBorder="0" applyAlignment="0" applyProtection="0"/>
    <xf numFmtId="43" fontId="28" fillId="0" borderId="0" applyFont="0" applyFill="0" applyBorder="0" applyAlignment="0" applyProtection="0"/>
    <xf numFmtId="166" fontId="50" fillId="0" borderId="0" applyFont="0" applyFill="0" applyBorder="0" applyAlignment="0" applyProtection="0"/>
    <xf numFmtId="184" fontId="28" fillId="0" borderId="0" applyFont="0" applyFill="0" applyBorder="0" applyAlignment="0" applyProtection="0"/>
    <xf numFmtId="183" fontId="28" fillId="0" borderId="0" applyFill="0" applyBorder="0" applyAlignment="0" applyProtection="0"/>
    <xf numFmtId="16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28" fillId="0" borderId="0" applyFill="0" applyBorder="0" applyAlignment="0" applyProtection="0"/>
    <xf numFmtId="166" fontId="18" fillId="0" borderId="0" applyFont="0" applyFill="0" applyBorder="0" applyAlignment="0" applyProtection="0"/>
    <xf numFmtId="185" fontId="28" fillId="0" borderId="0" applyFill="0" applyBorder="0" applyAlignment="0" applyProtection="0"/>
    <xf numFmtId="43" fontId="2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66" fontId="48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66" fontId="48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66" fontId="48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66" fontId="48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66" fontId="48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66" fontId="48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66" fontId="48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66" fontId="48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66" fontId="48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66" fontId="48" fillId="0" borderId="0" applyFont="0" applyFill="0" applyBorder="0" applyAlignment="0" applyProtection="0"/>
    <xf numFmtId="187" fontId="33" fillId="0" borderId="0" applyFont="0" applyFill="0" applyBorder="0" applyAlignment="0" applyProtection="0"/>
    <xf numFmtId="166" fontId="48" fillId="0" borderId="0" applyFont="0" applyFill="0" applyBorder="0" applyAlignment="0" applyProtection="0"/>
    <xf numFmtId="180" fontId="2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83" fontId="28" fillId="0" borderId="0" applyFill="0" applyBorder="0" applyAlignment="0" applyProtection="0"/>
    <xf numFmtId="180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8" fillId="0" borderId="0" applyFont="0" applyFill="0" applyBorder="0" applyAlignment="0" applyProtection="0"/>
    <xf numFmtId="183" fontId="28" fillId="0" borderId="0" applyFill="0" applyBorder="0" applyAlignment="0" applyProtection="0"/>
    <xf numFmtId="43" fontId="28" fillId="0" borderId="0" applyFont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79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66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66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66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80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166" fontId="1" fillId="0" borderId="0" applyFont="0" applyFill="0" applyBorder="0" applyAlignment="0" applyProtection="0"/>
    <xf numFmtId="181" fontId="28" fillId="0" borderId="0" applyFill="0" applyBorder="0" applyAlignment="0" applyProtection="0"/>
    <xf numFmtId="179" fontId="28" fillId="0" borderId="0" applyFill="0" applyBorder="0" applyAlignment="0" applyProtection="0"/>
    <xf numFmtId="43" fontId="28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6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79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8" fillId="0" borderId="0" applyFill="0" applyBorder="0" applyAlignment="0" applyProtection="0"/>
    <xf numFmtId="180" fontId="1" fillId="0" borderId="0" applyFont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85" fontId="28" fillId="0" borderId="0" applyFill="0" applyBorder="0" applyAlignment="0" applyProtection="0"/>
    <xf numFmtId="183" fontId="28" fillId="0" borderId="0" applyFill="0" applyBorder="0" applyAlignment="0" applyProtection="0"/>
    <xf numFmtId="179" fontId="28" fillId="0" borderId="0" applyFill="0" applyBorder="0" applyAlignment="0" applyProtection="0"/>
    <xf numFmtId="185" fontId="28" fillId="0" borderId="0" applyFill="0" applyBorder="0" applyAlignment="0" applyProtection="0"/>
    <xf numFmtId="180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66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43" fontId="28" fillId="0" borderId="0" applyFill="0" applyBorder="0" applyAlignment="0" applyProtection="0"/>
    <xf numFmtId="189" fontId="28" fillId="0" borderId="0" applyFont="0" applyFill="0" applyBorder="0" applyAlignment="0" applyProtection="0"/>
    <xf numFmtId="18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0" fontId="51" fillId="0" borderId="0" applyNumberFormat="0" applyBorder="0" applyProtection="0"/>
    <xf numFmtId="189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1" fillId="0" borderId="0" applyNumberFormat="0" applyBorder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90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185" fontId="28" fillId="0" borderId="0" applyFill="0" applyBorder="0" applyAlignment="0" applyProtection="0"/>
    <xf numFmtId="40" fontId="49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165" fontId="8" fillId="4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52" fillId="55" borderId="0" applyNumberFormat="0" applyBorder="0" applyAlignment="0" applyProtection="0"/>
    <xf numFmtId="165" fontId="52" fillId="55" borderId="0" applyNumberFormat="0" applyBorder="0" applyAlignment="0" applyProtection="0"/>
    <xf numFmtId="0" fontId="33" fillId="0" borderId="0"/>
    <xf numFmtId="37" fontId="50" fillId="0" borderId="0"/>
    <xf numFmtId="37" fontId="50" fillId="0" borderId="0"/>
    <xf numFmtId="37" fontId="50" fillId="0" borderId="0"/>
    <xf numFmtId="0" fontId="28" fillId="0" borderId="0" applyNumberFormat="0" applyFill="0" applyBorder="0" applyAlignment="0" applyProtection="0"/>
    <xf numFmtId="0" fontId="28" fillId="0" borderId="0"/>
    <xf numFmtId="37" fontId="50" fillId="0" borderId="0"/>
    <xf numFmtId="0" fontId="2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37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37" fontId="50" fillId="0" borderId="0"/>
    <xf numFmtId="37" fontId="50" fillId="0" borderId="0"/>
    <xf numFmtId="37" fontId="50" fillId="0" borderId="0"/>
    <xf numFmtId="0" fontId="28" fillId="0" borderId="0" applyNumberFormat="0" applyFill="0" applyBorder="0" applyAlignment="0" applyProtection="0"/>
    <xf numFmtId="0" fontId="28" fillId="0" borderId="0"/>
    <xf numFmtId="0" fontId="1" fillId="0" borderId="0"/>
    <xf numFmtId="37" fontId="50" fillId="0" borderId="0"/>
    <xf numFmtId="0" fontId="2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0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37" fontId="50" fillId="0" borderId="0"/>
    <xf numFmtId="37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50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33" fillId="0" borderId="0"/>
    <xf numFmtId="0" fontId="1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0" fillId="0" borderId="0"/>
    <xf numFmtId="37" fontId="50" fillId="0" borderId="0"/>
    <xf numFmtId="165" fontId="33" fillId="0" borderId="0"/>
    <xf numFmtId="0" fontId="1" fillId="0" borderId="0"/>
    <xf numFmtId="0" fontId="33" fillId="0" borderId="0"/>
    <xf numFmtId="37" fontId="50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3" fillId="0" borderId="0"/>
    <xf numFmtId="37" fontId="50" fillId="0" borderId="0"/>
    <xf numFmtId="0" fontId="28" fillId="0" borderId="0"/>
    <xf numFmtId="0" fontId="33" fillId="0" borderId="0"/>
    <xf numFmtId="37" fontId="50" fillId="0" borderId="0"/>
    <xf numFmtId="0" fontId="28" fillId="0" borderId="0"/>
    <xf numFmtId="37" fontId="50" fillId="0" borderId="0"/>
    <xf numFmtId="0" fontId="28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37" fontId="50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/>
    <xf numFmtId="194" fontId="53" fillId="0" borderId="0"/>
    <xf numFmtId="37" fontId="50" fillId="0" borderId="0"/>
    <xf numFmtId="0" fontId="1" fillId="0" borderId="0"/>
    <xf numFmtId="194" fontId="53" fillId="0" borderId="0"/>
    <xf numFmtId="37" fontId="50" fillId="0" borderId="0"/>
    <xf numFmtId="195" fontId="53" fillId="0" borderId="0"/>
    <xf numFmtId="194" fontId="53" fillId="0" borderId="0"/>
    <xf numFmtId="37" fontId="50" fillId="0" borderId="0"/>
    <xf numFmtId="195" fontId="53" fillId="0" borderId="0"/>
    <xf numFmtId="194" fontId="53" fillId="0" borderId="0"/>
    <xf numFmtId="37" fontId="50" fillId="0" borderId="0"/>
    <xf numFmtId="195" fontId="53" fillId="0" borderId="0"/>
    <xf numFmtId="37" fontId="50" fillId="0" borderId="0"/>
    <xf numFmtId="195" fontId="50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5" fontId="33" fillId="0" borderId="0"/>
    <xf numFmtId="0" fontId="28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4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4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37" fontId="50" fillId="0" borderId="0"/>
    <xf numFmtId="0" fontId="1" fillId="0" borderId="0"/>
    <xf numFmtId="0" fontId="28" fillId="0" borderId="0" applyNumberFormat="0" applyFill="0" applyBorder="0" applyAlignment="0" applyProtection="0"/>
    <xf numFmtId="0" fontId="2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28" fillId="0" borderId="0"/>
    <xf numFmtId="0" fontId="1" fillId="0" borderId="0"/>
    <xf numFmtId="0" fontId="1" fillId="0" borderId="0"/>
    <xf numFmtId="37" fontId="50" fillId="0" borderId="0"/>
    <xf numFmtId="0" fontId="28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2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3" fillId="0" borderId="0"/>
    <xf numFmtId="0" fontId="18" fillId="0" borderId="0" applyNumberFormat="0" applyFill="0" applyBorder="0" applyAlignment="0" applyProtection="0"/>
    <xf numFmtId="194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4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5" fontId="53" fillId="0" borderId="0"/>
    <xf numFmtId="194" fontId="53" fillId="0" borderId="0"/>
    <xf numFmtId="37" fontId="50" fillId="0" borderId="0"/>
    <xf numFmtId="0" fontId="2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5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37" fontId="50" fillId="0" borderId="0"/>
    <xf numFmtId="0" fontId="2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6" fillId="0" borderId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37" fontId="50" fillId="0" borderId="0"/>
    <xf numFmtId="0" fontId="2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28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0" fontId="1" fillId="0" borderId="0"/>
    <xf numFmtId="37" fontId="50" fillId="0" borderId="0"/>
    <xf numFmtId="0" fontId="2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5" fontId="33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165" fontId="1" fillId="0" borderId="0"/>
    <xf numFmtId="0" fontId="28" fillId="0" borderId="0"/>
    <xf numFmtId="0" fontId="28" fillId="0" borderId="0"/>
    <xf numFmtId="165" fontId="1" fillId="0" borderId="0"/>
    <xf numFmtId="0" fontId="28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165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0" fontId="1" fillId="0" borderId="0"/>
    <xf numFmtId="37" fontId="50" fillId="0" borderId="0"/>
    <xf numFmtId="0" fontId="2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 applyNumberFormat="0" applyFill="0" applyBorder="0" applyAlignment="0" applyProtection="0"/>
    <xf numFmtId="0" fontId="1" fillId="0" borderId="0"/>
    <xf numFmtId="37" fontId="50" fillId="0" borderId="0"/>
    <xf numFmtId="0" fontId="2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0" fontId="2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28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37" fontId="50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8" fillId="0" borderId="0"/>
    <xf numFmtId="37" fontId="50" fillId="0" borderId="0"/>
    <xf numFmtId="0" fontId="28" fillId="0" borderId="0"/>
    <xf numFmtId="0" fontId="54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165" fontId="33" fillId="8" borderId="8" applyNumberFormat="0" applyFont="0" applyAlignment="0" applyProtection="0"/>
    <xf numFmtId="165" fontId="33" fillId="8" borderId="8" applyNumberFormat="0" applyFont="0" applyAlignment="0" applyProtection="0"/>
    <xf numFmtId="165" fontId="33" fillId="8" borderId="8" applyNumberFormat="0" applyFont="0" applyAlignment="0" applyProtection="0"/>
    <xf numFmtId="165" fontId="28" fillId="56" borderId="20" applyNumberFormat="0" applyFont="0" applyAlignment="0" applyProtection="0"/>
    <xf numFmtId="165" fontId="28" fillId="56" borderId="20" applyNumberFormat="0" applyFont="0" applyAlignment="0" applyProtection="0"/>
    <xf numFmtId="165" fontId="28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0" fontId="33" fillId="56" borderId="20" applyNumberFormat="0" applyFont="0" applyAlignment="0" applyProtection="0"/>
    <xf numFmtId="165" fontId="33" fillId="56" borderId="20" applyNumberFormat="0" applyFont="0" applyAlignment="0" applyProtection="0"/>
    <xf numFmtId="9" fontId="28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61" fillId="0" borderId="0"/>
    <xf numFmtId="0" fontId="61" fillId="0" borderId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165" fontId="10" fillId="6" borderId="5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62" fillId="48" borderId="21" applyNumberFormat="0" applyAlignment="0" applyProtection="0"/>
    <xf numFmtId="165" fontId="62" fillId="48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165" fontId="3" fillId="0" borderId="1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6" fillId="0" borderId="22" applyNumberFormat="0" applyFill="0" applyAlignment="0" applyProtection="0"/>
    <xf numFmtId="165" fontId="66" fillId="0" borderId="22" applyNumberFormat="0" applyFill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165" fontId="4" fillId="0" borderId="2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8" fillId="0" borderId="23" applyNumberFormat="0" applyFill="0" applyAlignment="0" applyProtection="0"/>
    <xf numFmtId="165" fontId="68" fillId="0" borderId="23" applyNumberFormat="0" applyFill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165" fontId="5" fillId="0" borderId="3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40" fillId="0" borderId="24" applyNumberFormat="0" applyFill="0" applyAlignment="0" applyProtection="0"/>
    <xf numFmtId="165" fontId="40" fillId="0" borderId="24" applyNumberFormat="0" applyFill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165" fontId="16" fillId="0" borderId="9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  <xf numFmtId="0" fontId="69" fillId="0" borderId="25" applyNumberFormat="0" applyFill="0" applyAlignment="0" applyProtection="0"/>
    <xf numFmtId="165" fontId="69" fillId="0" borderId="25" applyNumberFormat="0" applyFill="0" applyAlignment="0" applyProtection="0"/>
  </cellStyleXfs>
  <cellXfs count="73">
    <xf numFmtId="0" fontId="0" fillId="0" borderId="0" xfId="0"/>
    <xf numFmtId="0" fontId="18" fillId="0" borderId="0" xfId="0" applyFont="1" applyFill="1"/>
    <xf numFmtId="0" fontId="18" fillId="0" borderId="0" xfId="0" applyFont="1" applyFill="1" applyBorder="1" applyAlignment="1">
      <alignment horizontal="left"/>
    </xf>
    <xf numFmtId="1" fontId="18" fillId="0" borderId="0" xfId="0" applyNumberFormat="1" applyFont="1" applyFill="1"/>
    <xf numFmtId="0" fontId="19" fillId="0" borderId="0" xfId="0" applyFont="1" applyFill="1"/>
    <xf numFmtId="14" fontId="20" fillId="0" borderId="0" xfId="0" applyNumberFormat="1" applyFont="1" applyFill="1" applyAlignment="1">
      <alignment horizontal="left"/>
    </xf>
    <xf numFmtId="0" fontId="21" fillId="0" borderId="0" xfId="0" applyFont="1" applyFill="1"/>
    <xf numFmtId="0" fontId="22" fillId="0" borderId="0" xfId="0" applyFont="1" applyFill="1"/>
    <xf numFmtId="1" fontId="18" fillId="0" borderId="0" xfId="0" applyNumberFormat="1" applyFont="1" applyFill="1" applyAlignment="1" applyProtection="1">
      <alignment horizontal="left"/>
    </xf>
    <xf numFmtId="0" fontId="23" fillId="0" borderId="0" xfId="0" applyFont="1" applyFill="1" applyBorder="1" applyAlignment="1">
      <alignment horizontal="left"/>
    </xf>
    <xf numFmtId="1" fontId="24" fillId="0" borderId="0" xfId="0" applyNumberFormat="1" applyFont="1" applyFill="1"/>
    <xf numFmtId="0" fontId="25" fillId="0" borderId="0" xfId="0" applyFont="1" applyFill="1" applyAlignment="1" applyProtection="1">
      <alignment horizontal="left"/>
    </xf>
    <xf numFmtId="0" fontId="25" fillId="0" borderId="0" xfId="0" applyFont="1" applyFill="1"/>
    <xf numFmtId="1" fontId="25" fillId="0" borderId="0" xfId="0" applyNumberFormat="1" applyFont="1" applyFill="1"/>
    <xf numFmtId="0" fontId="25" fillId="0" borderId="0" xfId="0" applyFont="1" applyFill="1" applyBorder="1"/>
    <xf numFmtId="0" fontId="25" fillId="0" borderId="0" xfId="0" applyFont="1" applyFill="1" applyAlignment="1" applyProtection="1">
      <alignment horizontal="left" wrapText="1"/>
    </xf>
    <xf numFmtId="0" fontId="18" fillId="0" borderId="0" xfId="0" applyFont="1" applyFill="1" applyAlignment="1" applyProtection="1">
      <alignment horizontal="left"/>
    </xf>
    <xf numFmtId="3" fontId="18" fillId="0" borderId="0" xfId="0" applyNumberFormat="1" applyFont="1" applyFill="1" applyBorder="1" applyAlignment="1">
      <alignment horizontal="left"/>
    </xf>
    <xf numFmtId="0" fontId="18" fillId="0" borderId="10" xfId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Border="1" applyAlignment="1">
      <alignment horizontal="left" indent="13"/>
    </xf>
    <xf numFmtId="0" fontId="18" fillId="0" borderId="0" xfId="0" applyFont="1" applyFill="1" applyAlignment="1">
      <alignment horizontal="left" indent="7"/>
    </xf>
    <xf numFmtId="0" fontId="18" fillId="0" borderId="0" xfId="0" applyFont="1" applyFill="1" applyBorder="1" applyAlignment="1" applyProtection="1">
      <alignment horizontal="left" indent="7"/>
    </xf>
    <xf numFmtId="0" fontId="18" fillId="0" borderId="0" xfId="0" applyFont="1" applyFill="1" applyAlignment="1" applyProtection="1">
      <alignment horizontal="left" indent="5"/>
    </xf>
    <xf numFmtId="3" fontId="23" fillId="0" borderId="0" xfId="0" applyNumberFormat="1" applyFont="1" applyFill="1" applyAlignment="1">
      <alignment horizontal="right"/>
    </xf>
    <xf numFmtId="0" fontId="23" fillId="0" borderId="0" xfId="0" applyFont="1" applyFill="1" applyBorder="1" applyAlignment="1" applyProtection="1">
      <alignment horizontal="left" indent="4"/>
    </xf>
    <xf numFmtId="3" fontId="18" fillId="0" borderId="0" xfId="0" applyNumberFormat="1" applyFont="1" applyFill="1"/>
    <xf numFmtId="0" fontId="18" fillId="0" borderId="0" xfId="0" applyFont="1" applyFill="1" applyBorder="1" applyAlignment="1">
      <alignment horizontal="left" indent="7"/>
    </xf>
    <xf numFmtId="0" fontId="18" fillId="0" borderId="0" xfId="0" applyFont="1" applyFill="1" applyBorder="1"/>
    <xf numFmtId="0" fontId="18" fillId="0" borderId="0" xfId="0" applyFont="1" applyFill="1" applyAlignment="1" applyProtection="1">
      <alignment horizontal="left" indent="7"/>
    </xf>
    <xf numFmtId="0" fontId="23" fillId="0" borderId="0" xfId="0" applyFont="1" applyFill="1"/>
    <xf numFmtId="0" fontId="23" fillId="0" borderId="0" xfId="0" applyFont="1" applyFill="1" applyBorder="1" applyAlignment="1">
      <alignment horizontal="left" indent="7"/>
    </xf>
    <xf numFmtId="0" fontId="23" fillId="0" borderId="0" xfId="0" applyFont="1" applyFill="1" applyAlignment="1" applyProtection="1">
      <alignment horizontal="left" indent="3"/>
    </xf>
    <xf numFmtId="3" fontId="18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>
      <alignment horizontal="right"/>
    </xf>
    <xf numFmtId="3" fontId="18" fillId="0" borderId="0" xfId="0" applyNumberFormat="1" applyFont="1" applyFill="1" applyAlignment="1" applyProtection="1">
      <alignment horizontal="right"/>
    </xf>
    <xf numFmtId="3" fontId="23" fillId="0" borderId="0" xfId="0" applyNumberFormat="1" applyFont="1" applyFill="1" applyAlignment="1" applyProtection="1">
      <alignment horizontal="right"/>
    </xf>
    <xf numFmtId="0" fontId="23" fillId="0" borderId="0" xfId="0" applyFont="1" applyFill="1" applyAlignment="1" applyProtection="1">
      <alignment horizontal="left" indent="7"/>
    </xf>
    <xf numFmtId="164" fontId="18" fillId="0" borderId="0" xfId="0" applyNumberFormat="1" applyFont="1" applyFill="1" applyAlignment="1" applyProtection="1">
      <alignment horizontal="right"/>
    </xf>
    <xf numFmtId="0" fontId="23" fillId="0" borderId="0" xfId="0" applyFont="1" applyFill="1" applyBorder="1" applyAlignment="1" applyProtection="1">
      <alignment horizontal="left" indent="7"/>
    </xf>
    <xf numFmtId="3" fontId="18" fillId="0" borderId="0" xfId="2" applyNumberFormat="1" applyFont="1" applyFill="1" applyAlignment="1">
      <alignment horizontal="right"/>
    </xf>
    <xf numFmtId="3" fontId="23" fillId="0" borderId="0" xfId="2" applyNumberFormat="1" applyFont="1" applyFill="1" applyAlignment="1" applyProtection="1">
      <alignment horizontal="right"/>
    </xf>
    <xf numFmtId="3" fontId="18" fillId="0" borderId="0" xfId="2" applyNumberFormat="1" applyFont="1" applyFill="1" applyAlignment="1" applyProtection="1">
      <alignment horizontal="right"/>
    </xf>
    <xf numFmtId="0" fontId="18" fillId="0" borderId="0" xfId="0" applyFont="1" applyFill="1" applyBorder="1" applyAlignment="1">
      <alignment horizontal="left" indent="17"/>
    </xf>
    <xf numFmtId="3" fontId="23" fillId="0" borderId="0" xfId="0" applyNumberFormat="1" applyFont="1" applyFill="1" applyBorder="1" applyAlignment="1" applyProtection="1">
      <alignment horizontal="left"/>
    </xf>
    <xf numFmtId="0" fontId="29" fillId="0" borderId="0" xfId="0" applyFont="1" applyFill="1" applyBorder="1" applyAlignment="1">
      <alignment horizontal="left" indent="7"/>
    </xf>
    <xf numFmtId="0" fontId="23" fillId="0" borderId="0" xfId="0" applyFont="1" applyFill="1" applyAlignment="1">
      <alignment horizontal="left" indent="7"/>
    </xf>
    <xf numFmtId="164" fontId="18" fillId="0" borderId="0" xfId="0" applyNumberFormat="1" applyFont="1" applyFill="1"/>
    <xf numFmtId="3" fontId="23" fillId="0" borderId="0" xfId="0" applyNumberFormat="1" applyFont="1" applyFill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Alignment="1">
      <alignment horizontal="left" indent="2"/>
    </xf>
    <xf numFmtId="0" fontId="23" fillId="0" borderId="0" xfId="0" applyFont="1" applyFill="1" applyBorder="1" applyAlignment="1">
      <alignment horizontal="left" indent="5"/>
    </xf>
    <xf numFmtId="0" fontId="23" fillId="0" borderId="0" xfId="0" applyFont="1" applyFill="1" applyAlignment="1" applyProtection="1">
      <alignment horizontal="left" indent="1"/>
    </xf>
    <xf numFmtId="0" fontId="30" fillId="0" borderId="0" xfId="0" applyFont="1" applyFill="1" applyBorder="1" applyAlignment="1">
      <alignment horizontal="left" indent="7"/>
    </xf>
    <xf numFmtId="0" fontId="23" fillId="0" borderId="0" xfId="0" applyFont="1" applyFill="1" applyAlignment="1" applyProtection="1">
      <alignment horizontal="left" indent="4"/>
    </xf>
    <xf numFmtId="3" fontId="18" fillId="0" borderId="0" xfId="3" applyNumberFormat="1" applyFont="1" applyFill="1" applyBorder="1" applyAlignment="1" applyProtection="1">
      <alignment horizontal="right"/>
    </xf>
    <xf numFmtId="0" fontId="23" fillId="0" borderId="0" xfId="0" applyFont="1" applyFill="1" applyBorder="1"/>
    <xf numFmtId="3" fontId="23" fillId="0" borderId="0" xfId="0" applyNumberFormat="1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left" indent="13"/>
    </xf>
    <xf numFmtId="3" fontId="23" fillId="33" borderId="0" xfId="0" applyNumberFormat="1" applyFont="1" applyFill="1" applyAlignment="1" applyProtection="1">
      <alignment horizontal="right"/>
    </xf>
    <xf numFmtId="0" fontId="18" fillId="33" borderId="0" xfId="0" applyFont="1" applyFill="1" applyAlignment="1">
      <alignment horizontal="left" indent="7"/>
    </xf>
    <xf numFmtId="0" fontId="23" fillId="33" borderId="0" xfId="0" applyFont="1" applyFill="1" applyAlignment="1" applyProtection="1">
      <alignment horizontal="left"/>
    </xf>
    <xf numFmtId="0" fontId="18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32" fillId="0" borderId="0" xfId="4" applyFill="1"/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1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left" wrapText="1"/>
    </xf>
  </cellXfs>
  <cellStyles count="42808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723"/>
    <cellStyle name="ANCLAS,REZONES Y SUS PARTES,DE FUNDICION,DE HIERRO O DE ACERO 2 2 2" xfId="1724"/>
    <cellStyle name="ANCLAS,REZONES Y SUS PARTES,DE FUNDICION,DE HIERRO O DE ACERO 2 2 3" xfId="1725"/>
    <cellStyle name="ANCLAS,REZONES Y SUS PARTES,DE FUNDICION,DE HIERRO O DE ACERO 2 3" xfId="1726"/>
    <cellStyle name="ANCLAS,REZONES Y SUS PARTES,DE FUNDICION,DE HIERRO O DE ACERO 2 4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4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1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5"/>
  <sheetViews>
    <sheetView showGridLines="0" tabSelected="1" zoomScale="70" zoomScaleNormal="70" workbookViewId="0"/>
  </sheetViews>
  <sheetFormatPr baseColWidth="10" defaultColWidth="11" defaultRowHeight="12.75"/>
  <cols>
    <col min="1" max="1" width="3.7109375" style="1" customWidth="1"/>
    <col min="2" max="2" width="5.140625" style="1" customWidth="1"/>
    <col min="3" max="3" width="84.5703125" style="1" customWidth="1"/>
    <col min="4" max="4" width="9.5703125" style="3" customWidth="1"/>
    <col min="5" max="5" width="12.7109375" style="2" customWidth="1"/>
    <col min="6" max="16384" width="11" style="1"/>
  </cols>
  <sheetData>
    <row r="1" spans="1:5" ht="15">
      <c r="A1" s="65"/>
    </row>
    <row r="2" spans="1:5">
      <c r="B2" s="1" t="s">
        <v>141</v>
      </c>
    </row>
    <row r="3" spans="1:5" ht="5.0999999999999996" customHeight="1">
      <c r="B3" s="22"/>
      <c r="C3" s="22"/>
    </row>
    <row r="4" spans="1:5" ht="12.75" customHeight="1">
      <c r="B4" s="66" t="s">
        <v>140</v>
      </c>
      <c r="C4" s="67"/>
      <c r="D4" s="70" t="s">
        <v>139</v>
      </c>
      <c r="E4" s="64"/>
    </row>
    <row r="5" spans="1:5" ht="15" customHeight="1">
      <c r="B5" s="68"/>
      <c r="C5" s="69"/>
      <c r="D5" s="71"/>
      <c r="E5" s="63"/>
    </row>
    <row r="6" spans="1:5" ht="5.0999999999999996" customHeight="1">
      <c r="B6" s="22"/>
      <c r="C6" s="22"/>
    </row>
    <row r="7" spans="1:5">
      <c r="B7" s="62" t="s">
        <v>139</v>
      </c>
      <c r="C7" s="61"/>
      <c r="D7" s="60">
        <f>SUM(D9+D38+D121)</f>
        <v>48466</v>
      </c>
      <c r="E7" s="37"/>
    </row>
    <row r="8" spans="1:5" ht="5.0999999999999996" customHeight="1">
      <c r="B8" s="22"/>
      <c r="C8" s="22"/>
      <c r="D8" s="36"/>
      <c r="E8" s="34"/>
    </row>
    <row r="9" spans="1:5">
      <c r="B9" s="53" t="s">
        <v>138</v>
      </c>
      <c r="C9" s="22"/>
      <c r="D9" s="37">
        <f>SUM(D17+D22+D25+D11)</f>
        <v>11292</v>
      </c>
      <c r="E9" s="37"/>
    </row>
    <row r="10" spans="1:5" ht="5.0999999999999996" customHeight="1">
      <c r="B10" s="22"/>
      <c r="C10" s="22"/>
      <c r="D10" s="36"/>
      <c r="E10" s="34"/>
    </row>
    <row r="11" spans="1:5">
      <c r="B11" s="55" t="s">
        <v>137</v>
      </c>
      <c r="C11" s="28"/>
      <c r="D11" s="37">
        <f>SUM(D12:D15)</f>
        <v>1471</v>
      </c>
      <c r="E11" s="37"/>
    </row>
    <row r="12" spans="1:5">
      <c r="B12" s="22"/>
      <c r="C12" s="21" t="s">
        <v>49</v>
      </c>
      <c r="D12" s="36">
        <v>1019</v>
      </c>
      <c r="E12" s="35"/>
    </row>
    <row r="13" spans="1:5">
      <c r="B13" s="22"/>
      <c r="C13" s="21" t="s">
        <v>136</v>
      </c>
      <c r="D13" s="36">
        <v>222</v>
      </c>
      <c r="E13" s="35"/>
    </row>
    <row r="14" spans="1:5">
      <c r="B14" s="22"/>
      <c r="C14" s="21" t="s">
        <v>135</v>
      </c>
      <c r="D14" s="36">
        <v>197</v>
      </c>
      <c r="E14" s="35"/>
    </row>
    <row r="15" spans="1:5">
      <c r="B15" s="22"/>
      <c r="C15" s="21" t="s">
        <v>134</v>
      </c>
      <c r="D15" s="36">
        <v>33</v>
      </c>
      <c r="E15" s="35"/>
    </row>
    <row r="16" spans="1:5" ht="5.0999999999999996" customHeight="1">
      <c r="B16" s="22"/>
      <c r="C16" s="22"/>
      <c r="D16" s="36"/>
      <c r="E16" s="34"/>
    </row>
    <row r="17" spans="2:5" s="31" customFormat="1">
      <c r="B17" s="55" t="s">
        <v>133</v>
      </c>
      <c r="C17" s="47"/>
      <c r="D17" s="37">
        <f>SUM(D18:D20)</f>
        <v>7144</v>
      </c>
      <c r="E17" s="37"/>
    </row>
    <row r="18" spans="2:5">
      <c r="B18" s="22"/>
      <c r="C18" s="59" t="s">
        <v>4</v>
      </c>
      <c r="D18" s="36">
        <v>5347</v>
      </c>
      <c r="E18" s="35"/>
    </row>
    <row r="19" spans="2:5">
      <c r="B19" s="22"/>
      <c r="C19" s="59" t="s">
        <v>132</v>
      </c>
      <c r="D19" s="36">
        <v>1587</v>
      </c>
      <c r="E19" s="35"/>
    </row>
    <row r="20" spans="2:5">
      <c r="B20" s="22"/>
      <c r="C20" s="21" t="s">
        <v>131</v>
      </c>
      <c r="D20" s="36">
        <v>210</v>
      </c>
      <c r="E20" s="35"/>
    </row>
    <row r="21" spans="2:5" ht="5.0999999999999996" customHeight="1">
      <c r="B21" s="22"/>
      <c r="C21" s="28"/>
      <c r="D21" s="36"/>
      <c r="E21" s="34"/>
    </row>
    <row r="22" spans="2:5" s="31" customFormat="1">
      <c r="B22" s="55" t="s">
        <v>130</v>
      </c>
      <c r="C22" s="32"/>
      <c r="D22" s="37">
        <f>SUM(D23:D23)</f>
        <v>291</v>
      </c>
      <c r="E22" s="37"/>
    </row>
    <row r="23" spans="2:5">
      <c r="B23" s="22"/>
      <c r="C23" s="21" t="s">
        <v>129</v>
      </c>
      <c r="D23" s="36">
        <v>291</v>
      </c>
      <c r="E23" s="35"/>
    </row>
    <row r="24" spans="2:5" ht="5.0999999999999996" customHeight="1">
      <c r="B24" s="22"/>
      <c r="C24" s="28"/>
      <c r="D24" s="36"/>
      <c r="E24" s="17"/>
    </row>
    <row r="25" spans="2:5" s="31" customFormat="1">
      <c r="B25" s="55" t="s">
        <v>128</v>
      </c>
      <c r="C25" s="32"/>
      <c r="D25" s="37">
        <f>SUM(D26:D36)</f>
        <v>2386</v>
      </c>
      <c r="E25" s="37"/>
    </row>
    <row r="26" spans="2:5">
      <c r="B26" s="22"/>
      <c r="C26" s="21" t="s">
        <v>127</v>
      </c>
      <c r="D26" s="36">
        <v>47</v>
      </c>
      <c r="E26" s="35"/>
    </row>
    <row r="27" spans="2:5">
      <c r="B27" s="22"/>
      <c r="C27" s="21" t="s">
        <v>126</v>
      </c>
      <c r="D27" s="36">
        <v>117</v>
      </c>
      <c r="E27" s="35"/>
    </row>
    <row r="28" spans="2:5">
      <c r="B28" s="22"/>
      <c r="C28" s="21" t="s">
        <v>125</v>
      </c>
      <c r="D28" s="36">
        <v>66</v>
      </c>
      <c r="E28" s="35"/>
    </row>
    <row r="29" spans="2:5">
      <c r="B29" s="22"/>
      <c r="C29" s="21" t="s">
        <v>31</v>
      </c>
      <c r="D29" s="36">
        <v>1236</v>
      </c>
      <c r="E29" s="35"/>
    </row>
    <row r="30" spans="2:5">
      <c r="B30" s="22"/>
      <c r="C30" s="21" t="s">
        <v>22</v>
      </c>
      <c r="D30" s="36">
        <v>494</v>
      </c>
      <c r="E30" s="35"/>
    </row>
    <row r="31" spans="2:5">
      <c r="B31" s="22"/>
      <c r="C31" s="21" t="s">
        <v>21</v>
      </c>
      <c r="D31" s="36">
        <v>113</v>
      </c>
      <c r="E31" s="35"/>
    </row>
    <row r="32" spans="2:5">
      <c r="B32" s="22"/>
      <c r="C32" s="21" t="s">
        <v>124</v>
      </c>
      <c r="D32" s="36">
        <v>25</v>
      </c>
      <c r="E32" s="35"/>
    </row>
    <row r="33" spans="2:11">
      <c r="B33" s="22"/>
      <c r="C33" s="21" t="s">
        <v>123</v>
      </c>
      <c r="D33" s="36">
        <v>42</v>
      </c>
      <c r="E33" s="35"/>
    </row>
    <row r="34" spans="2:11">
      <c r="B34" s="22"/>
      <c r="C34" s="21" t="s">
        <v>122</v>
      </c>
      <c r="D34" s="36">
        <v>63</v>
      </c>
      <c r="E34" s="35"/>
    </row>
    <row r="35" spans="2:11">
      <c r="B35" s="22"/>
      <c r="C35" s="21" t="s">
        <v>121</v>
      </c>
      <c r="D35" s="36">
        <v>151</v>
      </c>
      <c r="E35" s="35"/>
    </row>
    <row r="36" spans="2:11">
      <c r="B36" s="22"/>
      <c r="C36" s="21" t="s">
        <v>120</v>
      </c>
      <c r="D36" s="36">
        <v>32</v>
      </c>
      <c r="E36" s="35"/>
    </row>
    <row r="37" spans="2:11" ht="5.0999999999999996" customHeight="1">
      <c r="B37" s="22"/>
      <c r="C37" s="23"/>
      <c r="D37" s="36"/>
      <c r="E37" s="34"/>
    </row>
    <row r="38" spans="2:11">
      <c r="B38" s="53" t="s">
        <v>119</v>
      </c>
      <c r="C38" s="28"/>
      <c r="D38" s="37">
        <f>D40+D45+D54+D62+D65+D73+D82+D98+D117+D113</f>
        <v>24129</v>
      </c>
      <c r="E38" s="37"/>
    </row>
    <row r="39" spans="2:11" ht="5.0999999999999996" customHeight="1">
      <c r="B39" s="22"/>
      <c r="C39" s="28"/>
      <c r="D39" s="37"/>
      <c r="E39" s="34"/>
      <c r="K39" s="27"/>
    </row>
    <row r="40" spans="2:11" s="31" customFormat="1">
      <c r="B40" s="55" t="s">
        <v>118</v>
      </c>
      <c r="C40" s="32"/>
      <c r="D40" s="37">
        <f>SUM(D41:D43)</f>
        <v>4430</v>
      </c>
      <c r="E40" s="37"/>
      <c r="I40" s="1"/>
      <c r="K40" s="27"/>
    </row>
    <row r="41" spans="2:11">
      <c r="B41" s="22"/>
      <c r="C41" s="21" t="s">
        <v>117</v>
      </c>
      <c r="D41" s="36">
        <v>1349</v>
      </c>
      <c r="E41" s="35"/>
      <c r="K41" s="27"/>
    </row>
    <row r="42" spans="2:11">
      <c r="B42" s="22"/>
      <c r="C42" s="21" t="s">
        <v>7</v>
      </c>
      <c r="D42" s="36">
        <v>1184</v>
      </c>
      <c r="E42" s="35"/>
      <c r="K42" s="27"/>
    </row>
    <row r="43" spans="2:11">
      <c r="B43" s="22"/>
      <c r="C43" s="21" t="s">
        <v>8</v>
      </c>
      <c r="D43" s="36">
        <v>1897</v>
      </c>
      <c r="E43" s="35"/>
      <c r="K43" s="27"/>
    </row>
    <row r="44" spans="2:11" ht="5.0999999999999996" customHeight="1">
      <c r="B44" s="22"/>
      <c r="C44" s="28"/>
      <c r="D44" s="36"/>
      <c r="E44" s="34"/>
      <c r="K44" s="27"/>
    </row>
    <row r="45" spans="2:11" s="57" customFormat="1">
      <c r="B45" s="26" t="s">
        <v>116</v>
      </c>
      <c r="C45" s="32"/>
      <c r="D45" s="58">
        <f>SUM(D46:D52)</f>
        <v>1766</v>
      </c>
      <c r="E45" s="58"/>
      <c r="I45" s="29"/>
      <c r="K45" s="27"/>
    </row>
    <row r="46" spans="2:11" s="29" customFormat="1">
      <c r="B46" s="23"/>
      <c r="C46" s="21" t="s">
        <v>115</v>
      </c>
      <c r="D46" s="56">
        <v>392</v>
      </c>
      <c r="E46" s="35"/>
    </row>
    <row r="47" spans="2:11" s="29" customFormat="1">
      <c r="B47" s="28"/>
      <c r="C47" s="21" t="s">
        <v>114</v>
      </c>
      <c r="D47" s="56">
        <v>284</v>
      </c>
      <c r="E47" s="35"/>
    </row>
    <row r="48" spans="2:11" s="29" customFormat="1">
      <c r="B48" s="28"/>
      <c r="C48" s="21" t="s">
        <v>113</v>
      </c>
      <c r="D48" s="56">
        <v>303</v>
      </c>
      <c r="E48" s="35"/>
    </row>
    <row r="49" spans="2:5" s="29" customFormat="1">
      <c r="B49" s="28"/>
      <c r="C49" s="21" t="s">
        <v>112</v>
      </c>
      <c r="D49" s="56">
        <v>225</v>
      </c>
      <c r="E49" s="35"/>
    </row>
    <row r="50" spans="2:5" s="29" customFormat="1">
      <c r="B50" s="28"/>
      <c r="C50" s="21" t="s">
        <v>111</v>
      </c>
      <c r="D50" s="56">
        <v>206</v>
      </c>
      <c r="E50" s="35"/>
    </row>
    <row r="51" spans="2:5" s="29" customFormat="1">
      <c r="B51" s="28"/>
      <c r="C51" s="21" t="s">
        <v>110</v>
      </c>
      <c r="D51" s="56">
        <v>163</v>
      </c>
      <c r="E51" s="35"/>
    </row>
    <row r="52" spans="2:5" s="29" customFormat="1">
      <c r="B52" s="28"/>
      <c r="C52" s="21" t="s">
        <v>109</v>
      </c>
      <c r="D52" s="56">
        <v>193</v>
      </c>
      <c r="E52" s="35"/>
    </row>
    <row r="53" spans="2:5" ht="5.0999999999999996" customHeight="1">
      <c r="B53" s="22"/>
      <c r="C53" s="28"/>
      <c r="D53" s="36"/>
      <c r="E53" s="34"/>
    </row>
    <row r="54" spans="2:5" s="31" customFormat="1" ht="13.5" customHeight="1">
      <c r="B54" s="55" t="s">
        <v>108</v>
      </c>
      <c r="C54" s="32"/>
      <c r="D54" s="37">
        <f>SUM(D55:D60)</f>
        <v>1912</v>
      </c>
      <c r="E54" s="37"/>
    </row>
    <row r="55" spans="2:5">
      <c r="B55" s="22"/>
      <c r="C55" s="21" t="s">
        <v>14</v>
      </c>
      <c r="D55" s="36">
        <v>969</v>
      </c>
      <c r="E55" s="35"/>
    </row>
    <row r="56" spans="2:5">
      <c r="B56" s="22"/>
      <c r="C56" s="21" t="s">
        <v>107</v>
      </c>
      <c r="D56" s="36">
        <v>181</v>
      </c>
      <c r="E56" s="19"/>
    </row>
    <row r="57" spans="2:5">
      <c r="B57" s="22"/>
      <c r="C57" s="21" t="s">
        <v>106</v>
      </c>
      <c r="D57" s="36">
        <v>93</v>
      </c>
      <c r="E57" s="35"/>
    </row>
    <row r="58" spans="2:5">
      <c r="B58" s="22"/>
      <c r="C58" s="21" t="s">
        <v>105</v>
      </c>
      <c r="D58" s="36">
        <v>354</v>
      </c>
      <c r="E58" s="35"/>
    </row>
    <row r="59" spans="2:5">
      <c r="B59" s="22"/>
      <c r="C59" s="21" t="s">
        <v>104</v>
      </c>
      <c r="D59" s="36">
        <v>130</v>
      </c>
      <c r="E59" s="35"/>
    </row>
    <row r="60" spans="2:5">
      <c r="B60" s="22"/>
      <c r="C60" s="21" t="s">
        <v>11</v>
      </c>
      <c r="D60" s="36">
        <v>185</v>
      </c>
      <c r="E60" s="35"/>
    </row>
    <row r="61" spans="2:5" ht="5.0999999999999996" customHeight="1">
      <c r="B61" s="22"/>
      <c r="C61" s="28"/>
      <c r="D61" s="20"/>
      <c r="E61" s="34"/>
    </row>
    <row r="62" spans="2:5" s="31" customFormat="1">
      <c r="B62" s="55" t="s">
        <v>103</v>
      </c>
      <c r="C62" s="32"/>
      <c r="D62" s="37">
        <f>SUM(D63)</f>
        <v>1154</v>
      </c>
      <c r="E62" s="37"/>
    </row>
    <row r="63" spans="2:5">
      <c r="B63" s="22"/>
      <c r="C63" s="21" t="s">
        <v>32</v>
      </c>
      <c r="D63" s="36">
        <v>1154</v>
      </c>
      <c r="E63" s="35"/>
    </row>
    <row r="64" spans="2:5" ht="5.0999999999999996" customHeight="1">
      <c r="B64" s="22"/>
      <c r="C64" s="28"/>
      <c r="D64" s="20"/>
      <c r="E64" s="34"/>
    </row>
    <row r="65" spans="2:5" s="31" customFormat="1">
      <c r="B65" s="55" t="s">
        <v>102</v>
      </c>
      <c r="C65" s="32"/>
      <c r="D65" s="37">
        <f>SUM(D66:D71)</f>
        <v>3171</v>
      </c>
      <c r="E65" s="37"/>
    </row>
    <row r="66" spans="2:5">
      <c r="B66" s="22"/>
      <c r="C66" s="21" t="s">
        <v>101</v>
      </c>
      <c r="D66" s="36">
        <v>2098</v>
      </c>
      <c r="E66" s="35"/>
    </row>
    <row r="67" spans="2:5">
      <c r="B67" s="22"/>
      <c r="C67" s="21" t="s">
        <v>100</v>
      </c>
      <c r="D67" s="36">
        <v>487</v>
      </c>
      <c r="E67" s="35"/>
    </row>
    <row r="68" spans="2:5">
      <c r="B68" s="22"/>
      <c r="C68" s="21" t="s">
        <v>99</v>
      </c>
      <c r="D68" s="20">
        <v>80</v>
      </c>
      <c r="E68" s="35"/>
    </row>
    <row r="69" spans="2:5">
      <c r="B69" s="22"/>
      <c r="C69" s="21" t="s">
        <v>98</v>
      </c>
      <c r="D69" s="20">
        <v>241</v>
      </c>
      <c r="E69" s="35"/>
    </row>
    <row r="70" spans="2:5">
      <c r="B70" s="22"/>
      <c r="C70" s="21" t="s">
        <v>97</v>
      </c>
      <c r="D70" s="20">
        <v>137</v>
      </c>
      <c r="E70" s="35"/>
    </row>
    <row r="71" spans="2:5">
      <c r="B71" s="22"/>
      <c r="C71" s="21" t="s">
        <v>96</v>
      </c>
      <c r="D71" s="20">
        <v>128</v>
      </c>
      <c r="E71" s="35"/>
    </row>
    <row r="72" spans="2:5" ht="5.0999999999999996" customHeight="1">
      <c r="B72" s="22"/>
      <c r="C72" s="28"/>
      <c r="D72" s="36"/>
      <c r="E72" s="34"/>
    </row>
    <row r="73" spans="2:5" s="31" customFormat="1">
      <c r="B73" s="55" t="s">
        <v>95</v>
      </c>
      <c r="C73" s="32"/>
      <c r="D73" s="37">
        <f>SUM(D74:D80)</f>
        <v>3376</v>
      </c>
      <c r="E73" s="37"/>
    </row>
    <row r="74" spans="2:5">
      <c r="B74" s="22"/>
      <c r="C74" s="21" t="s">
        <v>28</v>
      </c>
      <c r="D74" s="36">
        <v>1349</v>
      </c>
      <c r="E74" s="35"/>
    </row>
    <row r="75" spans="2:5">
      <c r="B75" s="22"/>
      <c r="C75" s="21" t="s">
        <v>94</v>
      </c>
      <c r="D75" s="36">
        <v>349</v>
      </c>
      <c r="E75" s="35"/>
    </row>
    <row r="76" spans="2:5">
      <c r="B76" s="22"/>
      <c r="C76" s="21" t="s">
        <v>27</v>
      </c>
      <c r="D76" s="36">
        <v>747</v>
      </c>
      <c r="E76" s="35"/>
    </row>
    <row r="77" spans="2:5">
      <c r="B77" s="22"/>
      <c r="C77" s="21" t="s">
        <v>93</v>
      </c>
      <c r="D77" s="36">
        <v>107</v>
      </c>
      <c r="E77" s="35"/>
    </row>
    <row r="78" spans="2:5">
      <c r="B78" s="22"/>
      <c r="C78" s="21" t="s">
        <v>92</v>
      </c>
      <c r="D78" s="36">
        <v>237</v>
      </c>
      <c r="E78" s="35"/>
    </row>
    <row r="79" spans="2:5">
      <c r="B79" s="22"/>
      <c r="C79" s="21" t="s">
        <v>91</v>
      </c>
      <c r="D79" s="36">
        <v>231</v>
      </c>
      <c r="E79" s="35"/>
    </row>
    <row r="80" spans="2:5">
      <c r="B80" s="22"/>
      <c r="C80" s="21" t="s">
        <v>90</v>
      </c>
      <c r="D80" s="36">
        <v>356</v>
      </c>
      <c r="E80" s="35"/>
    </row>
    <row r="81" spans="2:5" ht="5.0999999999999996" customHeight="1">
      <c r="B81" s="22"/>
      <c r="C81" s="28"/>
      <c r="D81" s="36"/>
      <c r="E81" s="34"/>
    </row>
    <row r="82" spans="2:5" s="31" customFormat="1">
      <c r="B82" s="55" t="s">
        <v>89</v>
      </c>
      <c r="C82" s="32"/>
      <c r="D82" s="37">
        <f>SUM(D83:D96)</f>
        <v>4124</v>
      </c>
      <c r="E82" s="37"/>
    </row>
    <row r="83" spans="2:5">
      <c r="B83" s="22"/>
      <c r="C83" s="21" t="s">
        <v>88</v>
      </c>
      <c r="D83" s="36">
        <v>530</v>
      </c>
      <c r="E83" s="35"/>
    </row>
    <row r="84" spans="2:5">
      <c r="B84" s="22"/>
      <c r="C84" s="21" t="s">
        <v>87</v>
      </c>
      <c r="D84" s="36">
        <v>193</v>
      </c>
      <c r="E84" s="35"/>
    </row>
    <row r="85" spans="2:5">
      <c r="B85" s="22"/>
      <c r="C85" s="21" t="s">
        <v>86</v>
      </c>
      <c r="D85" s="36">
        <v>583</v>
      </c>
      <c r="E85" s="35"/>
    </row>
    <row r="86" spans="2:5">
      <c r="B86" s="22"/>
      <c r="C86" s="21" t="s">
        <v>85</v>
      </c>
      <c r="D86" s="36">
        <v>611</v>
      </c>
      <c r="E86" s="35"/>
    </row>
    <row r="87" spans="2:5">
      <c r="B87" s="22"/>
      <c r="C87" s="21" t="s">
        <v>44</v>
      </c>
      <c r="D87" s="36">
        <v>189</v>
      </c>
      <c r="E87" s="35"/>
    </row>
    <row r="88" spans="2:5">
      <c r="B88" s="22"/>
      <c r="C88" s="21" t="s">
        <v>84</v>
      </c>
      <c r="D88" s="36">
        <v>23</v>
      </c>
      <c r="E88" s="35"/>
    </row>
    <row r="89" spans="2:5" ht="13.5" customHeight="1">
      <c r="B89" s="22"/>
      <c r="C89" s="21" t="s">
        <v>83</v>
      </c>
      <c r="D89" s="36">
        <v>904</v>
      </c>
      <c r="E89" s="35"/>
    </row>
    <row r="90" spans="2:5">
      <c r="B90" s="22"/>
      <c r="C90" s="21" t="s">
        <v>82</v>
      </c>
      <c r="D90" s="36">
        <v>64</v>
      </c>
      <c r="E90" s="35"/>
    </row>
    <row r="91" spans="2:5">
      <c r="B91" s="22"/>
      <c r="C91" s="21" t="s">
        <v>81</v>
      </c>
      <c r="D91" s="36">
        <v>65</v>
      </c>
      <c r="E91" s="35"/>
    </row>
    <row r="92" spans="2:5">
      <c r="B92" s="22"/>
      <c r="C92" s="21" t="s">
        <v>43</v>
      </c>
      <c r="D92" s="36">
        <v>306</v>
      </c>
      <c r="E92" s="50"/>
    </row>
    <row r="93" spans="2:5">
      <c r="B93" s="22"/>
      <c r="C93" s="21" t="s">
        <v>80</v>
      </c>
      <c r="D93" s="36">
        <v>211</v>
      </c>
      <c r="E93" s="35"/>
    </row>
    <row r="94" spans="2:5">
      <c r="B94" s="22"/>
      <c r="C94" s="21" t="s">
        <v>79</v>
      </c>
      <c r="D94" s="36">
        <v>210</v>
      </c>
      <c r="E94" s="50"/>
    </row>
    <row r="95" spans="2:5">
      <c r="B95" s="22"/>
      <c r="C95" s="21" t="s">
        <v>78</v>
      </c>
      <c r="D95" s="36">
        <v>158</v>
      </c>
      <c r="E95" s="50"/>
    </row>
    <row r="96" spans="2:5">
      <c r="B96" s="22"/>
      <c r="C96" s="21" t="s">
        <v>77</v>
      </c>
      <c r="D96" s="20">
        <v>77</v>
      </c>
      <c r="E96" s="35"/>
    </row>
    <row r="97" spans="2:5" ht="5.0999999999999996" customHeight="1">
      <c r="B97" s="22"/>
      <c r="C97" s="28"/>
      <c r="D97" s="36"/>
      <c r="E97" s="34"/>
    </row>
    <row r="98" spans="2:5" s="31" customFormat="1">
      <c r="B98" s="55" t="s">
        <v>76</v>
      </c>
      <c r="C98" s="32"/>
      <c r="D98" s="37">
        <f>SUM(D99:D111)</f>
        <v>2299</v>
      </c>
      <c r="E98" s="37"/>
    </row>
    <row r="99" spans="2:5">
      <c r="B99" s="22"/>
      <c r="C99" s="21" t="s">
        <v>75</v>
      </c>
      <c r="D99" s="36">
        <v>218</v>
      </c>
      <c r="E99" s="35"/>
    </row>
    <row r="100" spans="2:5">
      <c r="B100" s="22"/>
      <c r="C100" s="21" t="s">
        <v>74</v>
      </c>
      <c r="D100" s="36">
        <v>94</v>
      </c>
      <c r="E100" s="35"/>
    </row>
    <row r="101" spans="2:5">
      <c r="B101" s="22"/>
      <c r="C101" s="21" t="s">
        <v>73</v>
      </c>
      <c r="D101" s="36">
        <v>78</v>
      </c>
      <c r="E101" s="35"/>
    </row>
    <row r="102" spans="2:5">
      <c r="B102" s="22"/>
      <c r="C102" s="21" t="s">
        <v>72</v>
      </c>
      <c r="D102" s="36">
        <v>79</v>
      </c>
      <c r="E102" s="35"/>
    </row>
    <row r="103" spans="2:5">
      <c r="B103" s="22"/>
      <c r="C103" s="21" t="s">
        <v>71</v>
      </c>
      <c r="D103" s="36">
        <v>120</v>
      </c>
      <c r="E103" s="35"/>
    </row>
    <row r="104" spans="2:5">
      <c r="B104" s="22"/>
      <c r="C104" s="21" t="s">
        <v>70</v>
      </c>
      <c r="D104" s="36">
        <v>191</v>
      </c>
      <c r="E104" s="35"/>
    </row>
    <row r="105" spans="2:5">
      <c r="B105" s="22"/>
      <c r="C105" s="21" t="s">
        <v>69</v>
      </c>
      <c r="D105" s="36">
        <v>133</v>
      </c>
      <c r="E105" s="35"/>
    </row>
    <row r="106" spans="2:5">
      <c r="B106" s="22"/>
      <c r="C106" s="21" t="s">
        <v>68</v>
      </c>
      <c r="D106" s="36">
        <v>118</v>
      </c>
      <c r="E106" s="35"/>
    </row>
    <row r="107" spans="2:5">
      <c r="B107" s="22"/>
      <c r="C107" s="21" t="s">
        <v>67</v>
      </c>
      <c r="D107" s="36">
        <v>83</v>
      </c>
      <c r="E107" s="35"/>
    </row>
    <row r="108" spans="2:5">
      <c r="B108" s="22"/>
      <c r="C108" s="21" t="s">
        <v>66</v>
      </c>
      <c r="D108" s="36">
        <v>771</v>
      </c>
      <c r="E108" s="35"/>
    </row>
    <row r="109" spans="2:5">
      <c r="B109" s="22"/>
      <c r="C109" s="21" t="s">
        <v>65</v>
      </c>
      <c r="D109" s="36">
        <v>132</v>
      </c>
      <c r="E109" s="35"/>
    </row>
    <row r="110" spans="2:5">
      <c r="B110" s="22"/>
      <c r="C110" s="21" t="s">
        <v>64</v>
      </c>
      <c r="D110" s="36">
        <v>51</v>
      </c>
      <c r="E110" s="35"/>
    </row>
    <row r="111" spans="2:5">
      <c r="B111" s="22"/>
      <c r="C111" s="21" t="s">
        <v>63</v>
      </c>
      <c r="D111" s="36">
        <v>231</v>
      </c>
      <c r="E111" s="35"/>
    </row>
    <row r="112" spans="2:5" ht="5.0999999999999996" customHeight="1">
      <c r="B112" s="22"/>
      <c r="C112" s="21"/>
      <c r="D112" s="36"/>
      <c r="E112" s="35"/>
    </row>
    <row r="113" spans="2:8" ht="15.75">
      <c r="B113" s="55" t="s">
        <v>62</v>
      </c>
      <c r="C113" s="9"/>
      <c r="D113" s="25">
        <f>SUM(D114:D115)</f>
        <v>1133</v>
      </c>
      <c r="E113" s="35"/>
    </row>
    <row r="114" spans="2:8">
      <c r="B114" s="22"/>
      <c r="C114" s="21" t="s">
        <v>61</v>
      </c>
      <c r="D114" s="20">
        <v>952</v>
      </c>
      <c r="E114" s="35"/>
    </row>
    <row r="115" spans="2:8">
      <c r="B115" s="22"/>
      <c r="C115" s="21" t="s">
        <v>60</v>
      </c>
      <c r="D115" s="20">
        <v>181</v>
      </c>
      <c r="E115" s="34"/>
    </row>
    <row r="116" spans="2:8" ht="5.0999999999999996" customHeight="1">
      <c r="B116" s="22"/>
      <c r="C116" s="23"/>
      <c r="D116" s="36"/>
      <c r="E116" s="34"/>
    </row>
    <row r="117" spans="2:8" s="31" customFormat="1" ht="15.75">
      <c r="B117" s="55" t="s">
        <v>59</v>
      </c>
      <c r="C117" s="54"/>
      <c r="D117" s="37">
        <f>SUM(D118:D119)</f>
        <v>764</v>
      </c>
      <c r="E117" s="37"/>
    </row>
    <row r="118" spans="2:8">
      <c r="B118" s="22"/>
      <c r="C118" s="21" t="s">
        <v>18</v>
      </c>
      <c r="D118" s="36">
        <v>536</v>
      </c>
      <c r="E118" s="35"/>
    </row>
    <row r="119" spans="2:8">
      <c r="B119" s="22"/>
      <c r="C119" s="21" t="s">
        <v>55</v>
      </c>
      <c r="D119" s="36">
        <v>228</v>
      </c>
      <c r="E119" s="35"/>
    </row>
    <row r="120" spans="2:8" ht="5.0999999999999996" customHeight="1">
      <c r="B120" s="22"/>
      <c r="C120" s="28"/>
      <c r="D120" s="20"/>
      <c r="E120" s="17"/>
    </row>
    <row r="121" spans="2:8">
      <c r="B121" s="53" t="s">
        <v>58</v>
      </c>
      <c r="C121" s="28"/>
      <c r="D121" s="37">
        <f>+D123+D134+D173+D187+D202+D230+D240+D263+D281+D291</f>
        <v>13045</v>
      </c>
      <c r="E121" s="37"/>
      <c r="G121" s="51"/>
    </row>
    <row r="122" spans="2:8" ht="5.0999999999999996" customHeight="1">
      <c r="B122" s="22"/>
      <c r="C122" s="28"/>
      <c r="D122" s="20"/>
      <c r="E122" s="17"/>
    </row>
    <row r="123" spans="2:8" s="31" customFormat="1">
      <c r="B123" s="33" t="s">
        <v>57</v>
      </c>
      <c r="C123" s="52"/>
      <c r="D123" s="37">
        <f>SUM(D128,D131:D132)</f>
        <v>713</v>
      </c>
      <c r="E123" s="37"/>
    </row>
    <row r="124" spans="2:8" ht="5.0999999999999996" customHeight="1">
      <c r="B124" s="38"/>
      <c r="C124" s="28"/>
      <c r="D124" s="37"/>
      <c r="E124" s="17"/>
    </row>
    <row r="125" spans="2:8">
      <c r="B125" s="26" t="s">
        <v>56</v>
      </c>
      <c r="C125" s="28"/>
      <c r="D125" s="37">
        <f>SUM(D128:D132)</f>
        <v>713</v>
      </c>
      <c r="E125" s="37"/>
      <c r="F125" s="51"/>
    </row>
    <row r="126" spans="2:8" ht="5.0999999999999996" customHeight="1">
      <c r="B126" s="38"/>
      <c r="C126" s="28"/>
      <c r="D126" s="37"/>
      <c r="E126" s="17"/>
    </row>
    <row r="127" spans="2:8">
      <c r="B127" s="24" t="s">
        <v>33</v>
      </c>
      <c r="C127" s="28"/>
      <c r="D127" s="36"/>
      <c r="E127" s="17"/>
    </row>
    <row r="128" spans="2:8">
      <c r="B128" s="22"/>
      <c r="C128" s="21" t="s">
        <v>32</v>
      </c>
      <c r="D128" s="36">
        <v>431</v>
      </c>
      <c r="E128" s="50"/>
      <c r="H128" s="27"/>
    </row>
    <row r="129" spans="2:7" ht="5.0999999999999996" customHeight="1">
      <c r="B129" s="22"/>
      <c r="C129" s="23"/>
      <c r="D129" s="36"/>
    </row>
    <row r="130" spans="2:7" ht="15.75">
      <c r="B130" s="24" t="s">
        <v>19</v>
      </c>
      <c r="C130" s="28"/>
      <c r="D130" s="36"/>
      <c r="E130" s="34"/>
    </row>
    <row r="131" spans="2:7">
      <c r="B131" s="22"/>
      <c r="C131" s="21" t="s">
        <v>18</v>
      </c>
      <c r="D131" s="36">
        <v>137</v>
      </c>
      <c r="E131" s="35"/>
      <c r="G131" s="27"/>
    </row>
    <row r="132" spans="2:7">
      <c r="B132" s="22"/>
      <c r="C132" s="21" t="s">
        <v>55</v>
      </c>
      <c r="D132" s="36">
        <v>145</v>
      </c>
      <c r="E132" s="35"/>
    </row>
    <row r="133" spans="2:7" ht="5.0999999999999996" customHeight="1">
      <c r="B133" s="22"/>
      <c r="C133" s="23"/>
      <c r="D133" s="36"/>
      <c r="E133" s="34"/>
    </row>
    <row r="134" spans="2:7" s="31" customFormat="1">
      <c r="B134" s="33" t="s">
        <v>54</v>
      </c>
      <c r="C134" s="32"/>
      <c r="D134" s="37">
        <f>SUM(D136+D151+D169)</f>
        <v>3005</v>
      </c>
      <c r="E134" s="37"/>
    </row>
    <row r="135" spans="2:7" ht="5.0999999999999996" customHeight="1">
      <c r="B135" s="38"/>
      <c r="C135" s="28"/>
      <c r="D135" s="37"/>
      <c r="E135" s="34"/>
    </row>
    <row r="136" spans="2:7" s="31" customFormat="1">
      <c r="B136" s="26" t="s">
        <v>53</v>
      </c>
      <c r="C136" s="32"/>
      <c r="D136" s="37">
        <f>SUM(D138:D149)</f>
        <v>1204</v>
      </c>
      <c r="E136" s="37"/>
      <c r="G136" s="49"/>
    </row>
    <row r="137" spans="2:7">
      <c r="B137" s="24" t="s">
        <v>5</v>
      </c>
      <c r="C137" s="28"/>
      <c r="D137" s="36"/>
      <c r="E137" s="34"/>
    </row>
    <row r="138" spans="2:7" ht="12.75" customHeight="1">
      <c r="B138" s="30"/>
      <c r="C138" s="21" t="s">
        <v>4</v>
      </c>
      <c r="D138" s="36">
        <v>216</v>
      </c>
      <c r="E138" s="35"/>
    </row>
    <row r="139" spans="2:7" ht="5.0999999999999996" customHeight="1">
      <c r="B139" s="30"/>
      <c r="C139" s="21"/>
      <c r="D139" s="36"/>
      <c r="E139" s="34"/>
    </row>
    <row r="140" spans="2:7">
      <c r="B140" s="24" t="s">
        <v>15</v>
      </c>
      <c r="C140" s="28"/>
      <c r="D140" s="36"/>
      <c r="E140" s="34"/>
    </row>
    <row r="141" spans="2:7">
      <c r="B141" s="22"/>
      <c r="C141" s="21" t="s">
        <v>14</v>
      </c>
      <c r="D141" s="36">
        <v>222</v>
      </c>
      <c r="E141" s="35"/>
      <c r="F141" s="27"/>
    </row>
    <row r="142" spans="2:7">
      <c r="B142" s="22"/>
      <c r="C142" s="21" t="s">
        <v>11</v>
      </c>
      <c r="D142" s="36">
        <v>197</v>
      </c>
      <c r="E142" s="35"/>
    </row>
    <row r="143" spans="2:7" ht="5.0999999999999996" customHeight="1">
      <c r="B143" s="22"/>
      <c r="C143" s="23"/>
      <c r="D143" s="36"/>
      <c r="E143" s="34"/>
    </row>
    <row r="144" spans="2:7">
      <c r="B144" s="24" t="s">
        <v>23</v>
      </c>
      <c r="C144" s="28"/>
      <c r="D144" s="36"/>
      <c r="E144" s="34"/>
    </row>
    <row r="145" spans="2:7">
      <c r="B145" s="30"/>
      <c r="C145" s="21" t="s">
        <v>21</v>
      </c>
      <c r="D145" s="36">
        <v>115</v>
      </c>
      <c r="E145" s="35"/>
    </row>
    <row r="146" spans="2:7">
      <c r="B146" s="22"/>
      <c r="C146" s="21" t="s">
        <v>22</v>
      </c>
      <c r="D146" s="36">
        <v>217</v>
      </c>
      <c r="E146" s="35"/>
      <c r="G146" s="48"/>
    </row>
    <row r="147" spans="2:7" ht="5.0999999999999996" customHeight="1">
      <c r="B147" s="22"/>
      <c r="C147" s="23"/>
      <c r="D147" s="36"/>
      <c r="E147" s="34"/>
    </row>
    <row r="148" spans="2:7">
      <c r="B148" s="24" t="s">
        <v>9</v>
      </c>
      <c r="C148" s="28"/>
      <c r="D148" s="36"/>
      <c r="E148" s="34"/>
    </row>
    <row r="149" spans="2:7">
      <c r="B149" s="22"/>
      <c r="C149" s="21" t="s">
        <v>8</v>
      </c>
      <c r="D149" s="36">
        <v>237</v>
      </c>
      <c r="E149" s="35"/>
      <c r="F149" s="48"/>
    </row>
    <row r="150" spans="2:7" ht="5.0999999999999996" customHeight="1">
      <c r="B150" s="22"/>
      <c r="C150" s="23"/>
      <c r="D150" s="36"/>
      <c r="E150" s="34"/>
    </row>
    <row r="151" spans="2:7" s="31" customFormat="1">
      <c r="B151" s="26" t="s">
        <v>52</v>
      </c>
      <c r="C151" s="32"/>
      <c r="D151" s="25">
        <f>SUM(D156:D167)+D153</f>
        <v>1530</v>
      </c>
      <c r="E151" s="25"/>
    </row>
    <row r="152" spans="2:7">
      <c r="B152" s="24" t="s">
        <v>33</v>
      </c>
      <c r="C152" s="28"/>
      <c r="D152" s="20"/>
      <c r="E152" s="34"/>
    </row>
    <row r="153" spans="2:7">
      <c r="B153" s="47"/>
      <c r="C153" s="21" t="s">
        <v>32</v>
      </c>
      <c r="D153" s="20">
        <v>297</v>
      </c>
      <c r="E153" s="35"/>
    </row>
    <row r="154" spans="2:7" ht="5.0999999999999996" customHeight="1">
      <c r="B154" s="47"/>
      <c r="C154" s="28"/>
      <c r="D154" s="20"/>
      <c r="E154" s="34"/>
    </row>
    <row r="155" spans="2:7">
      <c r="B155" s="24" t="s">
        <v>5</v>
      </c>
      <c r="C155" s="28"/>
      <c r="D155" s="20"/>
      <c r="E155" s="34"/>
    </row>
    <row r="156" spans="2:7">
      <c r="B156" s="22"/>
      <c r="C156" s="21" t="s">
        <v>4</v>
      </c>
      <c r="D156" s="20">
        <v>348</v>
      </c>
      <c r="E156" s="35"/>
    </row>
    <row r="157" spans="2:7" ht="5.0999999999999996" customHeight="1">
      <c r="B157" s="22"/>
      <c r="C157" s="23"/>
      <c r="D157" s="36"/>
      <c r="E157" s="34"/>
    </row>
    <row r="158" spans="2:7">
      <c r="B158" s="24" t="s">
        <v>23</v>
      </c>
      <c r="C158" s="23"/>
      <c r="D158" s="36"/>
      <c r="E158" s="34"/>
    </row>
    <row r="159" spans="2:7">
      <c r="B159" s="22"/>
      <c r="C159" s="21" t="s">
        <v>21</v>
      </c>
      <c r="D159" s="36">
        <v>132</v>
      </c>
      <c r="E159" s="35"/>
    </row>
    <row r="160" spans="2:7">
      <c r="B160" s="22"/>
      <c r="C160" s="21" t="s">
        <v>22</v>
      </c>
      <c r="D160" s="36">
        <v>178</v>
      </c>
      <c r="E160" s="35"/>
    </row>
    <row r="161" spans="2:5" ht="5.0999999999999996" customHeight="1">
      <c r="B161" s="22"/>
      <c r="C161" s="23"/>
      <c r="D161" s="36"/>
      <c r="E161" s="34"/>
    </row>
    <row r="162" spans="2:5">
      <c r="B162" s="24" t="s">
        <v>9</v>
      </c>
      <c r="C162" s="23"/>
      <c r="D162" s="36"/>
      <c r="E162" s="34"/>
    </row>
    <row r="163" spans="2:5">
      <c r="B163" s="22"/>
      <c r="C163" s="21" t="s">
        <v>8</v>
      </c>
      <c r="D163" s="39">
        <v>336</v>
      </c>
      <c r="E163" s="35"/>
    </row>
    <row r="164" spans="2:5">
      <c r="B164" s="22"/>
      <c r="C164" s="21" t="s">
        <v>7</v>
      </c>
      <c r="D164" s="39">
        <v>111</v>
      </c>
      <c r="E164" s="35"/>
    </row>
    <row r="165" spans="2:5" ht="5.0999999999999996" customHeight="1">
      <c r="B165" s="22"/>
      <c r="C165" s="23"/>
      <c r="D165" s="36"/>
      <c r="E165" s="34"/>
    </row>
    <row r="166" spans="2:5" ht="15.75">
      <c r="B166" s="24" t="s">
        <v>19</v>
      </c>
      <c r="C166" s="23"/>
      <c r="D166" s="36"/>
      <c r="E166" s="34"/>
    </row>
    <row r="167" spans="2:5">
      <c r="B167" s="22"/>
      <c r="C167" s="21" t="s">
        <v>18</v>
      </c>
      <c r="D167" s="36">
        <v>128</v>
      </c>
      <c r="E167" s="35"/>
    </row>
    <row r="168" spans="2:5" ht="5.0999999999999996" customHeight="1">
      <c r="B168" s="22"/>
      <c r="C168" s="23"/>
      <c r="D168" s="36"/>
      <c r="E168" s="34"/>
    </row>
    <row r="169" spans="2:5" s="31" customFormat="1">
      <c r="B169" s="26" t="s">
        <v>51</v>
      </c>
      <c r="C169" s="40"/>
      <c r="D169" s="37">
        <f>D171</f>
        <v>271</v>
      </c>
      <c r="E169" s="37"/>
    </row>
    <row r="170" spans="2:5">
      <c r="B170" s="24" t="s">
        <v>50</v>
      </c>
      <c r="C170" s="23"/>
      <c r="D170" s="36"/>
      <c r="E170" s="34"/>
    </row>
    <row r="171" spans="2:5">
      <c r="B171" s="22"/>
      <c r="C171" s="21" t="s">
        <v>49</v>
      </c>
      <c r="D171" s="36">
        <v>271</v>
      </c>
      <c r="E171" s="35"/>
    </row>
    <row r="172" spans="2:5" ht="5.0999999999999996" customHeight="1">
      <c r="B172" s="22"/>
      <c r="C172" s="28"/>
      <c r="D172" s="20"/>
    </row>
    <row r="173" spans="2:5" s="31" customFormat="1">
      <c r="B173" s="33" t="s">
        <v>48</v>
      </c>
      <c r="C173" s="32"/>
      <c r="D173" s="37">
        <f>SUM(D177:D185)</f>
        <v>1837</v>
      </c>
      <c r="E173" s="37"/>
    </row>
    <row r="174" spans="2:5" ht="5.0999999999999996" customHeight="1">
      <c r="B174" s="38"/>
      <c r="C174" s="28"/>
      <c r="D174" s="37"/>
      <c r="E174" s="34"/>
    </row>
    <row r="175" spans="2:5">
      <c r="B175" s="26" t="s">
        <v>47</v>
      </c>
      <c r="C175" s="28"/>
      <c r="D175" s="37">
        <f>SUM(D177:D185)</f>
        <v>1837</v>
      </c>
      <c r="E175" s="37"/>
    </row>
    <row r="176" spans="2:5">
      <c r="B176" s="24" t="s">
        <v>23</v>
      </c>
      <c r="C176" s="28"/>
      <c r="D176" s="36"/>
      <c r="E176" s="34"/>
    </row>
    <row r="177" spans="2:5">
      <c r="B177" s="22"/>
      <c r="C177" s="21" t="s">
        <v>22</v>
      </c>
      <c r="D177" s="36">
        <v>94</v>
      </c>
      <c r="E177" s="35"/>
    </row>
    <row r="178" spans="2:5">
      <c r="B178" s="22"/>
      <c r="C178" s="21" t="s">
        <v>21</v>
      </c>
      <c r="D178" s="36">
        <v>294</v>
      </c>
      <c r="E178" s="35"/>
    </row>
    <row r="179" spans="2:5" ht="5.0999999999999996" customHeight="1">
      <c r="B179" s="22"/>
      <c r="C179" s="44"/>
      <c r="D179" s="36"/>
      <c r="E179" s="34"/>
    </row>
    <row r="180" spans="2:5">
      <c r="B180" s="24" t="s">
        <v>9</v>
      </c>
      <c r="C180" s="28"/>
      <c r="D180" s="36"/>
      <c r="E180" s="34"/>
    </row>
    <row r="181" spans="2:5">
      <c r="B181" s="22"/>
      <c r="C181" s="21" t="s">
        <v>7</v>
      </c>
      <c r="D181" s="36">
        <v>385</v>
      </c>
      <c r="E181" s="35"/>
    </row>
    <row r="182" spans="2:5">
      <c r="B182" s="22"/>
      <c r="C182" s="21" t="s">
        <v>8</v>
      </c>
      <c r="D182" s="36">
        <v>555</v>
      </c>
      <c r="E182" s="35"/>
    </row>
    <row r="183" spans="2:5" ht="5.0999999999999996" customHeight="1">
      <c r="B183" s="22"/>
      <c r="C183" s="23"/>
      <c r="D183" s="36"/>
      <c r="E183" s="34"/>
    </row>
    <row r="184" spans="2:5">
      <c r="B184" s="24" t="s">
        <v>5</v>
      </c>
      <c r="C184" s="23"/>
      <c r="D184" s="36"/>
      <c r="E184" s="34"/>
    </row>
    <row r="185" spans="2:5">
      <c r="B185" s="22"/>
      <c r="C185" s="21" t="s">
        <v>4</v>
      </c>
      <c r="D185" s="36">
        <v>509</v>
      </c>
      <c r="E185" s="35"/>
    </row>
    <row r="186" spans="2:5" ht="5.0999999999999996" customHeight="1">
      <c r="B186" s="22"/>
      <c r="C186" s="28"/>
      <c r="D186" s="20"/>
      <c r="E186" s="17"/>
    </row>
    <row r="187" spans="2:5" s="31" customFormat="1">
      <c r="B187" s="33" t="s">
        <v>46</v>
      </c>
      <c r="C187" s="32"/>
      <c r="D187" s="37">
        <f>+D191+D192+D195+D196+D197+D200</f>
        <v>749</v>
      </c>
      <c r="E187" s="37"/>
    </row>
    <row r="188" spans="2:5" ht="5.0999999999999996" customHeight="1">
      <c r="B188" s="30"/>
      <c r="C188" s="28"/>
      <c r="D188" s="37"/>
      <c r="E188" s="34"/>
    </row>
    <row r="189" spans="2:5">
      <c r="B189" s="26" t="s">
        <v>45</v>
      </c>
      <c r="C189" s="28"/>
      <c r="D189" s="37">
        <f>SUM(D191:D200)</f>
        <v>749</v>
      </c>
      <c r="E189" s="37"/>
    </row>
    <row r="190" spans="2:5">
      <c r="B190" s="24" t="s">
        <v>9</v>
      </c>
      <c r="C190" s="28"/>
      <c r="D190" s="36"/>
      <c r="E190" s="34"/>
    </row>
    <row r="191" spans="2:5">
      <c r="B191" s="22"/>
      <c r="C191" s="21" t="s">
        <v>7</v>
      </c>
      <c r="D191" s="36">
        <v>252</v>
      </c>
      <c r="E191" s="35"/>
    </row>
    <row r="192" spans="2:5" ht="12" customHeight="1">
      <c r="B192" s="22"/>
      <c r="C192" s="21" t="s">
        <v>8</v>
      </c>
      <c r="D192" s="36">
        <v>258</v>
      </c>
      <c r="E192" s="35"/>
    </row>
    <row r="193" spans="2:7" ht="4.5" customHeight="1">
      <c r="B193" s="22"/>
      <c r="C193" s="44"/>
      <c r="D193" s="36"/>
      <c r="E193" s="34"/>
    </row>
    <row r="194" spans="2:7">
      <c r="B194" s="24" t="s">
        <v>40</v>
      </c>
      <c r="C194" s="23"/>
      <c r="D194" s="20"/>
      <c r="E194" s="17"/>
    </row>
    <row r="195" spans="2:7">
      <c r="B195" s="22"/>
      <c r="C195" s="21" t="s">
        <v>44</v>
      </c>
      <c r="D195" s="35">
        <v>39</v>
      </c>
      <c r="E195" s="35"/>
      <c r="G195" s="27"/>
    </row>
    <row r="196" spans="2:7">
      <c r="B196" s="22"/>
      <c r="C196" s="21" t="s">
        <v>43</v>
      </c>
      <c r="D196" s="35">
        <v>33</v>
      </c>
      <c r="E196" s="35"/>
    </row>
    <row r="197" spans="2:7">
      <c r="B197" s="30"/>
      <c r="C197" s="21" t="s">
        <v>39</v>
      </c>
      <c r="D197" s="35">
        <v>47</v>
      </c>
      <c r="E197" s="19"/>
    </row>
    <row r="198" spans="2:7" ht="4.5" customHeight="1">
      <c r="B198" s="30"/>
      <c r="C198" s="44"/>
      <c r="D198" s="35"/>
      <c r="E198" s="17"/>
    </row>
    <row r="199" spans="2:7">
      <c r="B199" s="24" t="s">
        <v>23</v>
      </c>
      <c r="C199" s="28"/>
      <c r="D199" s="36"/>
      <c r="E199" s="34"/>
    </row>
    <row r="200" spans="2:7">
      <c r="B200" s="22"/>
      <c r="C200" s="21" t="s">
        <v>22</v>
      </c>
      <c r="D200" s="36">
        <v>120</v>
      </c>
      <c r="E200" s="35"/>
    </row>
    <row r="201" spans="2:7" ht="5.0999999999999996" customHeight="1">
      <c r="B201" s="33"/>
      <c r="C201" s="23"/>
      <c r="D201" s="36"/>
      <c r="E201" s="34"/>
    </row>
    <row r="202" spans="2:7" s="31" customFormat="1">
      <c r="B202" s="33" t="s">
        <v>42</v>
      </c>
      <c r="C202" s="32"/>
      <c r="D202" s="37">
        <f>SUM(D218+D204)</f>
        <v>2026</v>
      </c>
      <c r="E202" s="37"/>
    </row>
    <row r="203" spans="2:7" s="31" customFormat="1" ht="5.0999999999999996" customHeight="1">
      <c r="B203" s="38"/>
      <c r="C203" s="32"/>
      <c r="D203" s="37"/>
      <c r="E203" s="45"/>
    </row>
    <row r="204" spans="2:7" s="31" customFormat="1">
      <c r="B204" s="26" t="s">
        <v>41</v>
      </c>
      <c r="C204" s="40"/>
      <c r="D204" s="25">
        <f>SUM(D206:D216)</f>
        <v>1049</v>
      </c>
      <c r="E204" s="25"/>
    </row>
    <row r="205" spans="2:7">
      <c r="B205" s="24" t="s">
        <v>9</v>
      </c>
      <c r="C205" s="24"/>
      <c r="D205" s="20"/>
      <c r="E205" s="34"/>
    </row>
    <row r="206" spans="2:7">
      <c r="B206" s="22"/>
      <c r="C206" s="21" t="s">
        <v>7</v>
      </c>
      <c r="D206" s="20">
        <v>187</v>
      </c>
      <c r="E206" s="35"/>
    </row>
    <row r="207" spans="2:7">
      <c r="B207" s="22"/>
      <c r="C207" s="21" t="s">
        <v>8</v>
      </c>
      <c r="D207" s="20">
        <v>379</v>
      </c>
      <c r="E207" s="35"/>
    </row>
    <row r="208" spans="2:7" s="31" customFormat="1" ht="5.0999999999999996" customHeight="1">
      <c r="B208" s="38"/>
      <c r="C208" s="32"/>
      <c r="D208" s="37"/>
      <c r="E208" s="45"/>
    </row>
    <row r="209" spans="2:5">
      <c r="B209" s="24" t="s">
        <v>5</v>
      </c>
      <c r="C209" s="23"/>
      <c r="D209" s="20"/>
      <c r="E209" s="34"/>
    </row>
    <row r="210" spans="2:5">
      <c r="B210" s="22"/>
      <c r="C210" s="21" t="s">
        <v>4</v>
      </c>
      <c r="D210" s="20">
        <v>290</v>
      </c>
      <c r="E210" s="35"/>
    </row>
    <row r="211" spans="2:5" s="31" customFormat="1" ht="5.0999999999999996" customHeight="1">
      <c r="B211" s="38"/>
      <c r="C211" s="44"/>
      <c r="D211" s="37"/>
      <c r="E211" s="45"/>
    </row>
    <row r="212" spans="2:5">
      <c r="B212" s="24" t="s">
        <v>40</v>
      </c>
      <c r="C212" s="23"/>
      <c r="D212" s="20"/>
      <c r="E212" s="34"/>
    </row>
    <row r="213" spans="2:5">
      <c r="B213" s="22"/>
      <c r="C213" s="21" t="s">
        <v>39</v>
      </c>
      <c r="D213" s="20">
        <v>39</v>
      </c>
      <c r="E213" s="35"/>
    </row>
    <row r="214" spans="2:5" s="31" customFormat="1" ht="5.0999999999999996" customHeight="1">
      <c r="B214" s="38"/>
      <c r="C214" s="32"/>
      <c r="D214" s="37"/>
      <c r="E214" s="45"/>
    </row>
    <row r="215" spans="2:5" ht="15.75">
      <c r="B215" s="24" t="s">
        <v>19</v>
      </c>
      <c r="C215" s="46"/>
      <c r="D215" s="36"/>
      <c r="E215" s="34"/>
    </row>
    <row r="216" spans="2:5">
      <c r="B216" s="22"/>
      <c r="C216" s="21" t="s">
        <v>18</v>
      </c>
      <c r="D216" s="20">
        <v>154</v>
      </c>
      <c r="E216" s="35"/>
    </row>
    <row r="217" spans="2:5" ht="4.5" customHeight="1">
      <c r="B217" s="22"/>
      <c r="C217" s="23"/>
      <c r="D217" s="20"/>
      <c r="E217" s="34"/>
    </row>
    <row r="218" spans="2:5" s="31" customFormat="1">
      <c r="B218" s="26" t="s">
        <v>38</v>
      </c>
      <c r="C218" s="32"/>
      <c r="D218" s="37">
        <f>SUM(D220:D228)</f>
        <v>977</v>
      </c>
      <c r="E218" s="37"/>
    </row>
    <row r="219" spans="2:5">
      <c r="B219" s="24" t="s">
        <v>9</v>
      </c>
      <c r="C219" s="28"/>
      <c r="D219" s="36"/>
      <c r="E219" s="34"/>
    </row>
    <row r="220" spans="2:5">
      <c r="B220" s="22"/>
      <c r="C220" s="21" t="s">
        <v>7</v>
      </c>
      <c r="D220" s="36">
        <v>190</v>
      </c>
      <c r="E220" s="35"/>
    </row>
    <row r="221" spans="2:5">
      <c r="B221" s="30"/>
      <c r="C221" s="21" t="s">
        <v>8</v>
      </c>
      <c r="D221" s="36">
        <v>225</v>
      </c>
      <c r="E221" s="35"/>
    </row>
    <row r="222" spans="2:5" s="31" customFormat="1" ht="5.0999999999999996" customHeight="1">
      <c r="B222" s="38"/>
      <c r="C222" s="32"/>
      <c r="D222" s="37"/>
      <c r="E222" s="45"/>
    </row>
    <row r="223" spans="2:5">
      <c r="B223" s="24" t="s">
        <v>5</v>
      </c>
      <c r="C223" s="28"/>
      <c r="D223" s="36"/>
      <c r="E223" s="34"/>
    </row>
    <row r="224" spans="2:5">
      <c r="B224" s="30"/>
      <c r="C224" s="21" t="s">
        <v>4</v>
      </c>
      <c r="D224" s="20">
        <v>246</v>
      </c>
      <c r="E224" s="35"/>
    </row>
    <row r="225" spans="2:5" s="31" customFormat="1" ht="5.0999999999999996" customHeight="1">
      <c r="B225" s="38"/>
      <c r="C225" s="32"/>
      <c r="D225" s="37"/>
      <c r="E225" s="45"/>
    </row>
    <row r="226" spans="2:5">
      <c r="B226" s="24" t="s">
        <v>23</v>
      </c>
      <c r="C226" s="28"/>
      <c r="D226" s="36"/>
      <c r="E226" s="34"/>
    </row>
    <row r="227" spans="2:5">
      <c r="B227" s="22"/>
      <c r="C227" s="21" t="s">
        <v>22</v>
      </c>
      <c r="D227" s="36">
        <v>195</v>
      </c>
      <c r="E227" s="19"/>
    </row>
    <row r="228" spans="2:5">
      <c r="B228" s="22"/>
      <c r="C228" s="21" t="s">
        <v>21</v>
      </c>
      <c r="D228" s="20">
        <v>121</v>
      </c>
      <c r="E228" s="35"/>
    </row>
    <row r="229" spans="2:5" ht="5.0999999999999996" customHeight="1">
      <c r="B229" s="22"/>
      <c r="C229" s="23"/>
      <c r="D229" s="20"/>
      <c r="E229" s="34"/>
    </row>
    <row r="230" spans="2:5" s="31" customFormat="1">
      <c r="B230" s="33" t="s">
        <v>37</v>
      </c>
      <c r="C230" s="32"/>
      <c r="D230" s="37">
        <f>SUM(D233:D238)</f>
        <v>530</v>
      </c>
      <c r="E230" s="37"/>
    </row>
    <row r="231" spans="2:5" ht="5.0999999999999996" customHeight="1">
      <c r="B231" s="30"/>
      <c r="C231" s="28"/>
      <c r="D231" s="37"/>
      <c r="E231" s="17"/>
    </row>
    <row r="232" spans="2:5">
      <c r="B232" s="26" t="s">
        <v>36</v>
      </c>
      <c r="C232" s="28"/>
      <c r="D232" s="37">
        <f>SUM(D234:D238)</f>
        <v>530</v>
      </c>
      <c r="E232" s="37"/>
    </row>
    <row r="233" spans="2:5">
      <c r="B233" s="24" t="s">
        <v>15</v>
      </c>
      <c r="C233" s="28"/>
      <c r="D233" s="36"/>
      <c r="E233" s="34"/>
    </row>
    <row r="234" spans="2:5">
      <c r="B234" s="22"/>
      <c r="C234" s="21" t="s">
        <v>14</v>
      </c>
      <c r="D234" s="36">
        <v>176</v>
      </c>
      <c r="E234" s="35"/>
    </row>
    <row r="235" spans="2:5">
      <c r="B235" s="22"/>
      <c r="C235" s="21" t="s">
        <v>11</v>
      </c>
      <c r="D235" s="36">
        <v>59</v>
      </c>
      <c r="E235" s="35"/>
    </row>
    <row r="236" spans="2:5" ht="5.0999999999999996" customHeight="1">
      <c r="B236" s="22"/>
      <c r="C236" s="23"/>
      <c r="D236" s="36"/>
      <c r="E236" s="34"/>
    </row>
    <row r="237" spans="2:5">
      <c r="B237" s="24" t="s">
        <v>33</v>
      </c>
      <c r="C237" s="28"/>
      <c r="D237" s="36"/>
      <c r="E237" s="34"/>
    </row>
    <row r="238" spans="2:5">
      <c r="B238" s="22"/>
      <c r="C238" s="21" t="s">
        <v>32</v>
      </c>
      <c r="D238" s="20">
        <v>295</v>
      </c>
      <c r="E238" s="35"/>
    </row>
    <row r="239" spans="2:5" ht="5.0999999999999996" customHeight="1">
      <c r="B239" s="22"/>
      <c r="C239" s="23"/>
      <c r="D239" s="20"/>
      <c r="E239" s="34"/>
    </row>
    <row r="240" spans="2:5" s="31" customFormat="1">
      <c r="B240" s="33" t="s">
        <v>35</v>
      </c>
      <c r="C240" s="32"/>
      <c r="D240" s="37">
        <f>SUM(D242+D258+D253)</f>
        <v>1235</v>
      </c>
      <c r="E240" s="37"/>
    </row>
    <row r="241" spans="2:6" ht="5.0999999999999996" customHeight="1">
      <c r="B241" s="38"/>
      <c r="C241" s="28"/>
      <c r="D241" s="37"/>
      <c r="E241" s="17"/>
    </row>
    <row r="242" spans="2:6" s="31" customFormat="1">
      <c r="B242" s="26" t="s">
        <v>34</v>
      </c>
      <c r="C242" s="32"/>
      <c r="D242" s="37">
        <f>SUM(D244:D251)</f>
        <v>736</v>
      </c>
      <c r="E242" s="37"/>
    </row>
    <row r="243" spans="2:6">
      <c r="B243" s="24" t="s">
        <v>33</v>
      </c>
      <c r="C243" s="28"/>
      <c r="D243" s="43"/>
      <c r="E243" s="34"/>
    </row>
    <row r="244" spans="2:6">
      <c r="B244" s="22"/>
      <c r="C244" s="21" t="s">
        <v>32</v>
      </c>
      <c r="D244" s="43">
        <v>360</v>
      </c>
      <c r="E244" s="35"/>
    </row>
    <row r="245" spans="2:6" ht="5.0999999999999996" customHeight="1">
      <c r="B245" s="22"/>
      <c r="C245" s="23"/>
      <c r="D245" s="43"/>
      <c r="E245" s="34"/>
    </row>
    <row r="246" spans="2:6">
      <c r="B246" s="24" t="s">
        <v>5</v>
      </c>
      <c r="C246" s="28"/>
      <c r="D246" s="43"/>
      <c r="E246" s="34"/>
    </row>
    <row r="247" spans="2:6">
      <c r="B247" s="22"/>
      <c r="C247" s="21" t="s">
        <v>4</v>
      </c>
      <c r="D247" s="41">
        <v>247</v>
      </c>
      <c r="E247" s="35"/>
    </row>
    <row r="248" spans="2:6" ht="5.0999999999999996" customHeight="1">
      <c r="B248" s="22"/>
      <c r="C248" s="23"/>
      <c r="D248" s="41"/>
      <c r="E248" s="34"/>
    </row>
    <row r="249" spans="2:6">
      <c r="B249" s="24" t="s">
        <v>23</v>
      </c>
      <c r="C249" s="28"/>
      <c r="D249" s="41"/>
      <c r="E249" s="17"/>
    </row>
    <row r="250" spans="2:6">
      <c r="B250" s="30"/>
      <c r="C250" s="21" t="s">
        <v>31</v>
      </c>
      <c r="D250" s="43">
        <v>29</v>
      </c>
      <c r="E250" s="19"/>
    </row>
    <row r="251" spans="2:6">
      <c r="B251" s="22"/>
      <c r="C251" s="21" t="s">
        <v>22</v>
      </c>
      <c r="D251" s="43">
        <v>100</v>
      </c>
      <c r="E251" s="19"/>
    </row>
    <row r="252" spans="2:6" ht="5.0999999999999996" customHeight="1">
      <c r="B252" s="38"/>
      <c r="C252" s="28"/>
      <c r="D252" s="37"/>
      <c r="E252" s="17"/>
    </row>
    <row r="253" spans="2:6" s="31" customFormat="1">
      <c r="B253" s="26" t="s">
        <v>30</v>
      </c>
      <c r="C253" s="40"/>
      <c r="D253" s="42">
        <f>+D255+D256</f>
        <v>224</v>
      </c>
      <c r="E253" s="42"/>
    </row>
    <row r="254" spans="2:6">
      <c r="B254" s="24" t="s">
        <v>29</v>
      </c>
      <c r="C254" s="44"/>
      <c r="D254" s="43"/>
      <c r="E254" s="17"/>
    </row>
    <row r="255" spans="2:6">
      <c r="B255" s="22"/>
      <c r="C255" s="21" t="s">
        <v>28</v>
      </c>
      <c r="D255" s="43">
        <v>164</v>
      </c>
      <c r="E255" s="19"/>
      <c r="F255" s="27"/>
    </row>
    <row r="256" spans="2:6">
      <c r="B256" s="22"/>
      <c r="C256" s="21" t="s">
        <v>27</v>
      </c>
      <c r="D256" s="43">
        <v>60</v>
      </c>
      <c r="E256" s="19"/>
    </row>
    <row r="257" spans="2:5" ht="5.0999999999999996" customHeight="1">
      <c r="B257" s="22"/>
      <c r="C257" s="21"/>
      <c r="D257" s="43"/>
      <c r="E257" s="17"/>
    </row>
    <row r="258" spans="2:5" s="31" customFormat="1">
      <c r="B258" s="26" t="s">
        <v>26</v>
      </c>
      <c r="C258" s="40"/>
      <c r="D258" s="42">
        <f>D260+D261</f>
        <v>275</v>
      </c>
      <c r="E258" s="42"/>
    </row>
    <row r="259" spans="2:5">
      <c r="B259" s="24" t="s">
        <v>15</v>
      </c>
      <c r="C259" s="23"/>
      <c r="D259" s="41"/>
      <c r="E259" s="34"/>
    </row>
    <row r="260" spans="2:5">
      <c r="B260" s="22"/>
      <c r="C260" s="21" t="s">
        <v>14</v>
      </c>
      <c r="D260" s="41">
        <v>215</v>
      </c>
      <c r="E260" s="35"/>
    </row>
    <row r="261" spans="2:5">
      <c r="B261" s="22"/>
      <c r="C261" s="21" t="s">
        <v>11</v>
      </c>
      <c r="D261" s="41">
        <v>60</v>
      </c>
      <c r="E261" s="35"/>
    </row>
    <row r="262" spans="2:5" ht="5.0999999999999996" customHeight="1">
      <c r="B262" s="22"/>
      <c r="C262" s="28"/>
      <c r="D262" s="36"/>
      <c r="E262" s="17"/>
    </row>
    <row r="263" spans="2:5" s="31" customFormat="1">
      <c r="B263" s="33" t="s">
        <v>25</v>
      </c>
      <c r="C263" s="32"/>
      <c r="D263" s="37">
        <f>SUM(D274+D265)</f>
        <v>1122</v>
      </c>
      <c r="E263" s="37"/>
    </row>
    <row r="264" spans="2:5" ht="5.0999999999999996" customHeight="1">
      <c r="B264" s="38"/>
      <c r="C264" s="28"/>
      <c r="D264" s="37"/>
      <c r="E264" s="17"/>
    </row>
    <row r="265" spans="2:5" s="31" customFormat="1">
      <c r="B265" s="26" t="s">
        <v>24</v>
      </c>
      <c r="C265" s="40"/>
      <c r="D265" s="37">
        <f>SUM(D267:D272)</f>
        <v>734</v>
      </c>
      <c r="E265" s="37"/>
    </row>
    <row r="266" spans="2:5">
      <c r="B266" s="24" t="s">
        <v>9</v>
      </c>
      <c r="C266" s="28"/>
      <c r="D266" s="20"/>
      <c r="E266" s="17"/>
    </row>
    <row r="267" spans="2:5">
      <c r="B267" s="22"/>
      <c r="C267" s="21" t="s">
        <v>8</v>
      </c>
      <c r="D267" s="20">
        <v>458</v>
      </c>
      <c r="E267" s="19"/>
    </row>
    <row r="268" spans="2:5">
      <c r="B268" s="22"/>
      <c r="C268" s="21" t="s">
        <v>7</v>
      </c>
      <c r="D268" s="20">
        <v>92</v>
      </c>
      <c r="E268" s="19"/>
    </row>
    <row r="269" spans="2:5" ht="5.0999999999999996" customHeight="1">
      <c r="B269" s="38"/>
      <c r="C269" s="28"/>
      <c r="D269" s="37"/>
      <c r="E269" s="17"/>
    </row>
    <row r="270" spans="2:5">
      <c r="B270" s="24" t="s">
        <v>23</v>
      </c>
      <c r="C270" s="28"/>
      <c r="D270" s="36"/>
      <c r="E270" s="17"/>
    </row>
    <row r="271" spans="2:5">
      <c r="B271" s="22"/>
      <c r="C271" s="21" t="s">
        <v>22</v>
      </c>
      <c r="D271" s="39">
        <v>31</v>
      </c>
      <c r="E271" s="19"/>
    </row>
    <row r="272" spans="2:5">
      <c r="B272" s="22"/>
      <c r="C272" s="21" t="s">
        <v>21</v>
      </c>
      <c r="D272" s="39">
        <v>153</v>
      </c>
      <c r="E272" s="19"/>
    </row>
    <row r="273" spans="2:5" ht="5.0999999999999996" customHeight="1">
      <c r="B273" s="38"/>
      <c r="C273" s="28"/>
      <c r="D273" s="37"/>
      <c r="E273" s="17"/>
    </row>
    <row r="274" spans="2:5" s="31" customFormat="1">
      <c r="B274" s="26" t="s">
        <v>20</v>
      </c>
      <c r="C274" s="32"/>
      <c r="D274" s="37">
        <f>SUM(D276:D279)</f>
        <v>388</v>
      </c>
      <c r="E274" s="37"/>
    </row>
    <row r="275" spans="2:5">
      <c r="B275" s="24" t="s">
        <v>5</v>
      </c>
      <c r="C275" s="28"/>
      <c r="D275" s="20"/>
      <c r="E275" s="17"/>
    </row>
    <row r="276" spans="2:5">
      <c r="B276" s="22"/>
      <c r="C276" s="21" t="s">
        <v>4</v>
      </c>
      <c r="D276" s="36">
        <v>308</v>
      </c>
      <c r="E276" s="19"/>
    </row>
    <row r="277" spans="2:5" ht="5.0999999999999996" customHeight="1">
      <c r="B277" s="22"/>
      <c r="C277" s="21"/>
      <c r="D277" s="36"/>
      <c r="E277" s="34"/>
    </row>
    <row r="278" spans="2:5" ht="15.75">
      <c r="B278" s="24" t="s">
        <v>19</v>
      </c>
      <c r="C278" s="23"/>
      <c r="D278" s="36"/>
      <c r="E278" s="17"/>
    </row>
    <row r="279" spans="2:5">
      <c r="B279" s="22"/>
      <c r="C279" s="21" t="s">
        <v>18</v>
      </c>
      <c r="D279" s="36">
        <v>80</v>
      </c>
      <c r="E279" s="19"/>
    </row>
    <row r="280" spans="2:5" ht="5.0999999999999996" customHeight="1">
      <c r="B280" s="22"/>
      <c r="C280" s="28"/>
      <c r="D280" s="36"/>
      <c r="E280" s="17"/>
    </row>
    <row r="281" spans="2:5" s="31" customFormat="1">
      <c r="B281" s="33" t="s">
        <v>17</v>
      </c>
      <c r="C281" s="32"/>
      <c r="D281" s="37">
        <f>SUM(D285,D286,D289)</f>
        <v>680</v>
      </c>
      <c r="E281" s="37"/>
    </row>
    <row r="282" spans="2:5" ht="5.0999999999999996" customHeight="1">
      <c r="B282" s="22"/>
      <c r="C282" s="28"/>
      <c r="D282" s="36"/>
      <c r="E282" s="34"/>
    </row>
    <row r="283" spans="2:5">
      <c r="B283" s="26" t="s">
        <v>16</v>
      </c>
      <c r="C283" s="28"/>
      <c r="D283" s="37">
        <f>SUM(D285:D289)</f>
        <v>680</v>
      </c>
      <c r="E283" s="37"/>
    </row>
    <row r="284" spans="2:5">
      <c r="B284" s="24" t="s">
        <v>15</v>
      </c>
      <c r="C284" s="28"/>
      <c r="D284" s="36"/>
      <c r="E284" s="34"/>
    </row>
    <row r="285" spans="2:5">
      <c r="B285" s="22"/>
      <c r="C285" s="21" t="s">
        <v>14</v>
      </c>
      <c r="D285" s="36">
        <v>196</v>
      </c>
      <c r="E285" s="35"/>
    </row>
    <row r="286" spans="2:5">
      <c r="B286" s="22"/>
      <c r="C286" s="21" t="s">
        <v>11</v>
      </c>
      <c r="D286" s="36">
        <v>116</v>
      </c>
      <c r="E286" s="35"/>
    </row>
    <row r="287" spans="2:5" ht="5.0999999999999996" customHeight="1">
      <c r="B287" s="22"/>
      <c r="C287" s="23"/>
      <c r="D287" s="36"/>
      <c r="E287" s="34"/>
    </row>
    <row r="288" spans="2:5">
      <c r="B288" s="24" t="s">
        <v>5</v>
      </c>
      <c r="C288" s="28"/>
      <c r="D288" s="36"/>
      <c r="E288" s="34"/>
    </row>
    <row r="289" spans="1:6">
      <c r="B289" s="22"/>
      <c r="C289" s="21" t="s">
        <v>4</v>
      </c>
      <c r="D289" s="20">
        <v>368</v>
      </c>
      <c r="E289" s="35"/>
    </row>
    <row r="290" spans="1:6">
      <c r="B290" s="22"/>
      <c r="C290" s="28"/>
      <c r="D290" s="20"/>
      <c r="E290" s="34"/>
    </row>
    <row r="291" spans="1:6" s="31" customFormat="1">
      <c r="B291" s="33" t="s">
        <v>13</v>
      </c>
      <c r="C291" s="32"/>
      <c r="D291" s="25">
        <f>D296+D301+D294</f>
        <v>1148</v>
      </c>
      <c r="E291" s="25"/>
    </row>
    <row r="292" spans="1:6" ht="5.0999999999999996" customHeight="1">
      <c r="B292" s="30"/>
      <c r="C292" s="28"/>
      <c r="D292" s="20"/>
      <c r="E292" s="17"/>
    </row>
    <row r="293" spans="1:6" ht="15.75">
      <c r="B293" s="24" t="s">
        <v>12</v>
      </c>
      <c r="C293" s="28"/>
      <c r="D293" s="20"/>
      <c r="E293" s="17"/>
    </row>
    <row r="294" spans="1:6" s="29" customFormat="1">
      <c r="B294" s="28"/>
      <c r="C294" s="21" t="s">
        <v>11</v>
      </c>
      <c r="D294" s="19">
        <v>111</v>
      </c>
      <c r="E294" s="19"/>
    </row>
    <row r="295" spans="1:6" s="29" customFormat="1" ht="5.25" customHeight="1">
      <c r="B295" s="28"/>
      <c r="C295" s="23"/>
      <c r="D295" s="19"/>
      <c r="E295" s="17"/>
    </row>
    <row r="296" spans="1:6">
      <c r="B296" s="26" t="s">
        <v>10</v>
      </c>
      <c r="C296" s="28"/>
      <c r="D296" s="25">
        <f>SUM(D298:D299)</f>
        <v>779</v>
      </c>
      <c r="E296" s="25"/>
    </row>
    <row r="297" spans="1:6">
      <c r="B297" s="24" t="s">
        <v>9</v>
      </c>
      <c r="C297" s="28"/>
      <c r="D297" s="20"/>
      <c r="E297" s="17"/>
    </row>
    <row r="298" spans="1:6">
      <c r="B298" s="22"/>
      <c r="C298" s="21" t="s">
        <v>8</v>
      </c>
      <c r="D298" s="20">
        <v>387</v>
      </c>
      <c r="E298" s="19"/>
    </row>
    <row r="299" spans="1:6">
      <c r="B299" s="22"/>
      <c r="C299" s="21" t="s">
        <v>7</v>
      </c>
      <c r="D299" s="20">
        <v>392</v>
      </c>
      <c r="E299" s="19"/>
      <c r="F299" s="27"/>
    </row>
    <row r="300" spans="1:6" ht="5.0999999999999996" customHeight="1">
      <c r="B300" s="22"/>
      <c r="C300" s="23"/>
      <c r="D300" s="20"/>
      <c r="E300" s="17"/>
    </row>
    <row r="301" spans="1:6">
      <c r="B301" s="26" t="s">
        <v>6</v>
      </c>
      <c r="C301" s="23"/>
      <c r="D301" s="25">
        <f>D303</f>
        <v>258</v>
      </c>
      <c r="E301" s="25"/>
    </row>
    <row r="302" spans="1:6">
      <c r="B302" s="24" t="s">
        <v>5</v>
      </c>
      <c r="C302" s="23"/>
      <c r="D302" s="20"/>
      <c r="E302" s="17"/>
    </row>
    <row r="303" spans="1:6">
      <c r="B303" s="22"/>
      <c r="C303" s="21" t="s">
        <v>4</v>
      </c>
      <c r="D303" s="20">
        <v>258</v>
      </c>
      <c r="E303" s="19"/>
    </row>
    <row r="304" spans="1:6" ht="5.0999999999999996" customHeight="1" thickBot="1">
      <c r="A304" s="18"/>
      <c r="B304" s="18"/>
      <c r="C304" s="18"/>
      <c r="D304" s="18"/>
      <c r="E304" s="17"/>
    </row>
    <row r="305" spans="2:5" ht="5.0999999999999996" customHeight="1">
      <c r="B305" s="16"/>
    </row>
    <row r="306" spans="2:5">
      <c r="B306" s="11" t="s">
        <v>3</v>
      </c>
      <c r="C306" s="12"/>
      <c r="D306" s="13"/>
    </row>
    <row r="307" spans="2:5">
      <c r="B307" s="11" t="s">
        <v>2</v>
      </c>
      <c r="C307" s="12"/>
      <c r="D307" s="13"/>
    </row>
    <row r="308" spans="2:5" ht="21.75" customHeight="1">
      <c r="B308" s="72" t="s">
        <v>1</v>
      </c>
      <c r="C308" s="72"/>
      <c r="D308" s="72"/>
    </row>
    <row r="309" spans="2:5" ht="5.0999999999999996" customHeight="1">
      <c r="B309" s="15"/>
      <c r="C309" s="15"/>
      <c r="D309" s="15"/>
    </row>
    <row r="310" spans="2:5">
      <c r="B310" s="14" t="s">
        <v>0</v>
      </c>
      <c r="C310" s="12"/>
      <c r="D310" s="13"/>
    </row>
    <row r="311" spans="2:5">
      <c r="B311" s="12"/>
      <c r="C311" s="11"/>
      <c r="D311" s="10"/>
    </row>
    <row r="312" spans="2:5">
      <c r="E312" s="9"/>
    </row>
    <row r="313" spans="2:5">
      <c r="D313" s="8"/>
    </row>
    <row r="314" spans="2:5" s="6" customFormat="1" ht="12" customHeight="1">
      <c r="C314" s="7"/>
    </row>
    <row r="315" spans="2:5" s="4" customFormat="1" ht="15">
      <c r="C315" s="5"/>
    </row>
  </sheetData>
  <mergeCells count="3">
    <mergeCell ref="B4:C5"/>
    <mergeCell ref="D4:D5"/>
    <mergeCell ref="B308:D30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3.5.1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2023-01-31T17:38:30Z</dcterms:created>
  <dcterms:modified xsi:type="dcterms:W3CDTF">2023-05-08T19:57:51Z</dcterms:modified>
</cp:coreProperties>
</file>