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2.2" sheetId="1" r:id="rId1"/>
    <sheet name="Gráf-03.2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J4" i="2" l="1"/>
  <c r="J8" i="2" s="1"/>
  <c r="J5" i="2"/>
  <c r="J6" i="2"/>
  <c r="H8" i="2"/>
  <c r="I8" i="2"/>
  <c r="G9" i="1"/>
  <c r="G8" i="1" s="1"/>
  <c r="H9" i="1"/>
  <c r="H8" i="1" s="1"/>
  <c r="J9" i="1"/>
  <c r="I9" i="1" s="1"/>
  <c r="I8" i="1" s="1"/>
  <c r="K9" i="1"/>
  <c r="E9" i="1" s="1"/>
  <c r="E8" i="1" s="1"/>
  <c r="M9" i="1"/>
  <c r="M8" i="1" s="1"/>
  <c r="N9" i="1"/>
  <c r="F10" i="1"/>
  <c r="G10" i="1"/>
  <c r="D10" i="1" s="1"/>
  <c r="C10" i="1" s="1"/>
  <c r="H10" i="1"/>
  <c r="E10" i="1" s="1"/>
  <c r="J10" i="1"/>
  <c r="I10" i="1" s="1"/>
  <c r="K10" i="1"/>
  <c r="K8" i="1" s="1"/>
  <c r="M10" i="1"/>
  <c r="L10" i="1" s="1"/>
  <c r="N10" i="1"/>
  <c r="N8" i="1" s="1"/>
  <c r="G12" i="1"/>
  <c r="H12" i="1"/>
  <c r="J12" i="1"/>
  <c r="K12" i="1"/>
  <c r="M12" i="1"/>
  <c r="N12" i="1"/>
  <c r="C13" i="1"/>
  <c r="D13" i="1"/>
  <c r="E13" i="1"/>
  <c r="F13" i="1"/>
  <c r="F12" i="1" s="1"/>
  <c r="I13" i="1"/>
  <c r="I12" i="1" s="1"/>
  <c r="L13" i="1"/>
  <c r="L12" i="1" s="1"/>
  <c r="D14" i="1"/>
  <c r="D12" i="1" s="1"/>
  <c r="E14" i="1"/>
  <c r="E12" i="1" s="1"/>
  <c r="F14" i="1"/>
  <c r="I14" i="1"/>
  <c r="L14" i="1"/>
  <c r="G16" i="1"/>
  <c r="H16" i="1"/>
  <c r="J16" i="1"/>
  <c r="I16" i="1" s="1"/>
  <c r="K16" i="1"/>
  <c r="M16" i="1"/>
  <c r="N16" i="1"/>
  <c r="C17" i="1"/>
  <c r="D17" i="1"/>
  <c r="D16" i="1" s="1"/>
  <c r="E17" i="1"/>
  <c r="F17" i="1"/>
  <c r="F16" i="1" s="1"/>
  <c r="I17" i="1"/>
  <c r="L17" i="1"/>
  <c r="L16" i="1" s="1"/>
  <c r="D18" i="1"/>
  <c r="C18" i="1" s="1"/>
  <c r="E18" i="1"/>
  <c r="E16" i="1" s="1"/>
  <c r="F18" i="1"/>
  <c r="I18" i="1"/>
  <c r="L18" i="1"/>
  <c r="G20" i="1"/>
  <c r="H20" i="1"/>
  <c r="J20" i="1"/>
  <c r="K20" i="1"/>
  <c r="M20" i="1"/>
  <c r="N20" i="1"/>
  <c r="C21" i="1"/>
  <c r="D21" i="1"/>
  <c r="D20" i="1" s="1"/>
  <c r="E21" i="1"/>
  <c r="F21" i="1"/>
  <c r="F20" i="1" s="1"/>
  <c r="I21" i="1"/>
  <c r="I20" i="1" s="1"/>
  <c r="L21" i="1"/>
  <c r="L20" i="1" s="1"/>
  <c r="D22" i="1"/>
  <c r="C22" i="1" s="1"/>
  <c r="E22" i="1"/>
  <c r="E20" i="1" s="1"/>
  <c r="F22" i="1"/>
  <c r="I22" i="1"/>
  <c r="L22" i="1"/>
  <c r="G24" i="1"/>
  <c r="H24" i="1"/>
  <c r="J24" i="1"/>
  <c r="K24" i="1"/>
  <c r="M24" i="1"/>
  <c r="N24" i="1"/>
  <c r="C25" i="1"/>
  <c r="C24" i="1" s="1"/>
  <c r="D25" i="1"/>
  <c r="D24" i="1" s="1"/>
  <c r="E25" i="1"/>
  <c r="E24" i="1" s="1"/>
  <c r="F25" i="1"/>
  <c r="F24" i="1" s="1"/>
  <c r="I25" i="1"/>
  <c r="I24" i="1" s="1"/>
  <c r="L25" i="1"/>
  <c r="L24" i="1" s="1"/>
  <c r="D26" i="1"/>
  <c r="C26" i="1" s="1"/>
  <c r="E26" i="1"/>
  <c r="F26" i="1"/>
  <c r="I26" i="1"/>
  <c r="L26" i="1"/>
  <c r="G28" i="1"/>
  <c r="H28" i="1"/>
  <c r="J28" i="1"/>
  <c r="K28" i="1"/>
  <c r="M28" i="1"/>
  <c r="N28" i="1"/>
  <c r="C29" i="1"/>
  <c r="C28" i="1" s="1"/>
  <c r="D29" i="1"/>
  <c r="D28" i="1" s="1"/>
  <c r="E29" i="1"/>
  <c r="F29" i="1"/>
  <c r="F28" i="1" s="1"/>
  <c r="I29" i="1"/>
  <c r="I28" i="1" s="1"/>
  <c r="L29" i="1"/>
  <c r="L28" i="1" s="1"/>
  <c r="D30" i="1"/>
  <c r="C30" i="1" s="1"/>
  <c r="E30" i="1"/>
  <c r="E28" i="1" s="1"/>
  <c r="F30" i="1"/>
  <c r="I30" i="1"/>
  <c r="L30" i="1"/>
  <c r="G32" i="1"/>
  <c r="H32" i="1"/>
  <c r="J32" i="1"/>
  <c r="K32" i="1"/>
  <c r="M32" i="1"/>
  <c r="N32" i="1"/>
  <c r="C33" i="1"/>
  <c r="D33" i="1"/>
  <c r="D32" i="1" s="1"/>
  <c r="E33" i="1"/>
  <c r="E32" i="1" s="1"/>
  <c r="F33" i="1"/>
  <c r="F32" i="1" s="1"/>
  <c r="I33" i="1"/>
  <c r="I32" i="1" s="1"/>
  <c r="L33" i="1"/>
  <c r="L32" i="1" s="1"/>
  <c r="D34" i="1"/>
  <c r="C34" i="1" s="1"/>
  <c r="E34" i="1"/>
  <c r="F34" i="1"/>
  <c r="I34" i="1"/>
  <c r="L34" i="1"/>
  <c r="G36" i="1"/>
  <c r="H36" i="1"/>
  <c r="J36" i="1"/>
  <c r="K36" i="1"/>
  <c r="M36" i="1"/>
  <c r="N36" i="1"/>
  <c r="C37" i="1"/>
  <c r="D37" i="1"/>
  <c r="D36" i="1" s="1"/>
  <c r="E37" i="1"/>
  <c r="E36" i="1" s="1"/>
  <c r="F37" i="1"/>
  <c r="F36" i="1" s="1"/>
  <c r="I37" i="1"/>
  <c r="I36" i="1" s="1"/>
  <c r="L37" i="1"/>
  <c r="L36" i="1" s="1"/>
  <c r="D38" i="1"/>
  <c r="C38" i="1" s="1"/>
  <c r="E38" i="1"/>
  <c r="F38" i="1"/>
  <c r="I38" i="1"/>
  <c r="L38" i="1"/>
  <c r="G40" i="1"/>
  <c r="H40" i="1"/>
  <c r="J40" i="1"/>
  <c r="K40" i="1"/>
  <c r="M40" i="1"/>
  <c r="N40" i="1"/>
  <c r="C41" i="1"/>
  <c r="C40" i="1" s="1"/>
  <c r="D41" i="1"/>
  <c r="D40" i="1" s="1"/>
  <c r="E41" i="1"/>
  <c r="E40" i="1" s="1"/>
  <c r="F41" i="1"/>
  <c r="F40" i="1" s="1"/>
  <c r="I41" i="1"/>
  <c r="I40" i="1" s="1"/>
  <c r="L41" i="1"/>
  <c r="L40" i="1" s="1"/>
  <c r="D42" i="1"/>
  <c r="C42" i="1" s="1"/>
  <c r="E42" i="1"/>
  <c r="F42" i="1"/>
  <c r="I42" i="1"/>
  <c r="L42" i="1"/>
  <c r="G44" i="1"/>
  <c r="H44" i="1"/>
  <c r="J44" i="1"/>
  <c r="K44" i="1"/>
  <c r="M44" i="1"/>
  <c r="N44" i="1"/>
  <c r="C45" i="1"/>
  <c r="C44" i="1" s="1"/>
  <c r="D45" i="1"/>
  <c r="D44" i="1" s="1"/>
  <c r="E45" i="1"/>
  <c r="E44" i="1" s="1"/>
  <c r="F45" i="1"/>
  <c r="F44" i="1" s="1"/>
  <c r="I45" i="1"/>
  <c r="I44" i="1" s="1"/>
  <c r="L45" i="1"/>
  <c r="L44" i="1" s="1"/>
  <c r="D46" i="1"/>
  <c r="C46" i="1" s="1"/>
  <c r="E46" i="1"/>
  <c r="F46" i="1"/>
  <c r="I46" i="1"/>
  <c r="L46" i="1"/>
  <c r="G48" i="1"/>
  <c r="H48" i="1"/>
  <c r="J48" i="1"/>
  <c r="K48" i="1"/>
  <c r="M48" i="1"/>
  <c r="N48" i="1"/>
  <c r="C49" i="1"/>
  <c r="C48" i="1" s="1"/>
  <c r="D49" i="1"/>
  <c r="D48" i="1" s="1"/>
  <c r="E49" i="1"/>
  <c r="E48" i="1" s="1"/>
  <c r="F49" i="1"/>
  <c r="F48" i="1" s="1"/>
  <c r="I49" i="1"/>
  <c r="I48" i="1" s="1"/>
  <c r="L49" i="1"/>
  <c r="L48" i="1" s="1"/>
  <c r="D50" i="1"/>
  <c r="C50" i="1" s="1"/>
  <c r="E50" i="1"/>
  <c r="F50" i="1"/>
  <c r="I50" i="1"/>
  <c r="L50" i="1"/>
  <c r="G52" i="1"/>
  <c r="H52" i="1"/>
  <c r="J52" i="1"/>
  <c r="K52" i="1"/>
  <c r="M52" i="1"/>
  <c r="N52" i="1"/>
  <c r="C53" i="1"/>
  <c r="D53" i="1"/>
  <c r="D52" i="1" s="1"/>
  <c r="E53" i="1"/>
  <c r="E52" i="1" s="1"/>
  <c r="F53" i="1"/>
  <c r="F52" i="1" s="1"/>
  <c r="I53" i="1"/>
  <c r="I52" i="1" s="1"/>
  <c r="L53" i="1"/>
  <c r="L52" i="1" s="1"/>
  <c r="D54" i="1"/>
  <c r="C54" i="1" s="1"/>
  <c r="E54" i="1"/>
  <c r="F54" i="1"/>
  <c r="I54" i="1"/>
  <c r="L54" i="1"/>
  <c r="G56" i="1"/>
  <c r="H56" i="1"/>
  <c r="J56" i="1"/>
  <c r="K56" i="1"/>
  <c r="M56" i="1"/>
  <c r="N56" i="1"/>
  <c r="C57" i="1"/>
  <c r="C56" i="1" s="1"/>
  <c r="D57" i="1"/>
  <c r="D56" i="1" s="1"/>
  <c r="E57" i="1"/>
  <c r="E56" i="1" s="1"/>
  <c r="F57" i="1"/>
  <c r="F56" i="1" s="1"/>
  <c r="I57" i="1"/>
  <c r="I56" i="1" s="1"/>
  <c r="L57" i="1"/>
  <c r="L56" i="1" s="1"/>
  <c r="D58" i="1"/>
  <c r="C58" i="1" s="1"/>
  <c r="E58" i="1"/>
  <c r="F58" i="1"/>
  <c r="I58" i="1"/>
  <c r="L58" i="1"/>
  <c r="G60" i="1"/>
  <c r="H60" i="1"/>
  <c r="J60" i="1"/>
  <c r="I60" i="1" s="1"/>
  <c r="K60" i="1"/>
  <c r="M60" i="1"/>
  <c r="N60" i="1"/>
  <c r="C61" i="1"/>
  <c r="C60" i="1" s="1"/>
  <c r="D61" i="1"/>
  <c r="D60" i="1" s="1"/>
  <c r="E61" i="1"/>
  <c r="E60" i="1" s="1"/>
  <c r="F61" i="1"/>
  <c r="F60" i="1" s="1"/>
  <c r="I61" i="1"/>
  <c r="L61" i="1"/>
  <c r="L60" i="1" s="1"/>
  <c r="D62" i="1"/>
  <c r="C62" i="1" s="1"/>
  <c r="E62" i="1"/>
  <c r="F62" i="1"/>
  <c r="I62" i="1"/>
  <c r="L62" i="1"/>
  <c r="G64" i="1"/>
  <c r="H64" i="1"/>
  <c r="J64" i="1"/>
  <c r="K64" i="1"/>
  <c r="M64" i="1"/>
  <c r="N64" i="1"/>
  <c r="C65" i="1"/>
  <c r="D65" i="1"/>
  <c r="D64" i="1" s="1"/>
  <c r="E65" i="1"/>
  <c r="E64" i="1" s="1"/>
  <c r="F65" i="1"/>
  <c r="F64" i="1" s="1"/>
  <c r="I65" i="1"/>
  <c r="I64" i="1" s="1"/>
  <c r="L65" i="1"/>
  <c r="L64" i="1" s="1"/>
  <c r="D66" i="1"/>
  <c r="C66" i="1" s="1"/>
  <c r="E66" i="1"/>
  <c r="F66" i="1"/>
  <c r="I66" i="1"/>
  <c r="L66" i="1"/>
  <c r="G68" i="1"/>
  <c r="H68" i="1"/>
  <c r="J68" i="1"/>
  <c r="K68" i="1"/>
  <c r="M68" i="1"/>
  <c r="N68" i="1"/>
  <c r="C69" i="1"/>
  <c r="D69" i="1"/>
  <c r="D68" i="1" s="1"/>
  <c r="E69" i="1"/>
  <c r="E68" i="1" s="1"/>
  <c r="F69" i="1"/>
  <c r="F68" i="1" s="1"/>
  <c r="I69" i="1"/>
  <c r="I68" i="1" s="1"/>
  <c r="L69" i="1"/>
  <c r="L68" i="1" s="1"/>
  <c r="D70" i="1"/>
  <c r="C70" i="1" s="1"/>
  <c r="E70" i="1"/>
  <c r="F70" i="1"/>
  <c r="I70" i="1"/>
  <c r="L70" i="1"/>
  <c r="G72" i="1"/>
  <c r="H72" i="1"/>
  <c r="J72" i="1"/>
  <c r="K72" i="1"/>
  <c r="M72" i="1"/>
  <c r="N72" i="1"/>
  <c r="C73" i="1"/>
  <c r="C72" i="1" s="1"/>
  <c r="D73" i="1"/>
  <c r="D72" i="1" s="1"/>
  <c r="E73" i="1"/>
  <c r="E72" i="1" s="1"/>
  <c r="F73" i="1"/>
  <c r="F72" i="1" s="1"/>
  <c r="I73" i="1"/>
  <c r="L73" i="1"/>
  <c r="L72" i="1" s="1"/>
  <c r="D74" i="1"/>
  <c r="C74" i="1" s="1"/>
  <c r="E74" i="1"/>
  <c r="F74" i="1"/>
  <c r="I74" i="1"/>
  <c r="I72" i="1" s="1"/>
  <c r="L74" i="1"/>
  <c r="G76" i="1"/>
  <c r="H76" i="1"/>
  <c r="J76" i="1"/>
  <c r="K76" i="1"/>
  <c r="M76" i="1"/>
  <c r="N76" i="1"/>
  <c r="C77" i="1"/>
  <c r="C76" i="1" s="1"/>
  <c r="D77" i="1"/>
  <c r="D76" i="1" s="1"/>
  <c r="E77" i="1"/>
  <c r="E76" i="1" s="1"/>
  <c r="F77" i="1"/>
  <c r="F76" i="1" s="1"/>
  <c r="I77" i="1"/>
  <c r="I76" i="1" s="1"/>
  <c r="L77" i="1"/>
  <c r="L76" i="1" s="1"/>
  <c r="D78" i="1"/>
  <c r="C78" i="1" s="1"/>
  <c r="E78" i="1"/>
  <c r="F78" i="1"/>
  <c r="I78" i="1"/>
  <c r="L78" i="1"/>
  <c r="G80" i="1"/>
  <c r="H80" i="1"/>
  <c r="J80" i="1"/>
  <c r="K80" i="1"/>
  <c r="M80" i="1"/>
  <c r="N80" i="1"/>
  <c r="C81" i="1"/>
  <c r="C80" i="1" s="1"/>
  <c r="D81" i="1"/>
  <c r="D80" i="1" s="1"/>
  <c r="E81" i="1"/>
  <c r="E80" i="1" s="1"/>
  <c r="F81" i="1"/>
  <c r="F80" i="1" s="1"/>
  <c r="I81" i="1"/>
  <c r="I80" i="1" s="1"/>
  <c r="L81" i="1"/>
  <c r="L80" i="1" s="1"/>
  <c r="D82" i="1"/>
  <c r="C82" i="1" s="1"/>
  <c r="E82" i="1"/>
  <c r="F82" i="1"/>
  <c r="I82" i="1"/>
  <c r="L82" i="1"/>
  <c r="AG85" i="1"/>
  <c r="AH85" i="1"/>
  <c r="AI85" i="1"/>
  <c r="CG85" i="1"/>
  <c r="CH85" i="1"/>
  <c r="CI85" i="1"/>
  <c r="CW85" i="1"/>
  <c r="CX85" i="1"/>
  <c r="CY85" i="1"/>
  <c r="AG86" i="1"/>
  <c r="AH86" i="1"/>
  <c r="AI86" i="1"/>
  <c r="CG86" i="1"/>
  <c r="CH86" i="1"/>
  <c r="CI86" i="1"/>
  <c r="CW86" i="1"/>
  <c r="CX86" i="1"/>
  <c r="CY86" i="1"/>
  <c r="AG87" i="1"/>
  <c r="AH87" i="1"/>
  <c r="AI87" i="1"/>
  <c r="CG87" i="1"/>
  <c r="CH87" i="1"/>
  <c r="CI87" i="1"/>
  <c r="CW87" i="1"/>
  <c r="CX87" i="1"/>
  <c r="CY87" i="1"/>
  <c r="AG88" i="1"/>
  <c r="AH88" i="1"/>
  <c r="AI88" i="1"/>
  <c r="CG88" i="1"/>
  <c r="CH88" i="1"/>
  <c r="CI88" i="1"/>
  <c r="CW88" i="1"/>
  <c r="CX88" i="1"/>
  <c r="CY88" i="1"/>
  <c r="C52" i="1" l="1"/>
  <c r="C20" i="1"/>
  <c r="C16" i="1"/>
  <c r="C12" i="1"/>
  <c r="C68" i="1"/>
  <c r="C36" i="1"/>
  <c r="C64" i="1"/>
  <c r="C32" i="1"/>
  <c r="F9" i="1"/>
  <c r="F8" i="1" s="1"/>
  <c r="J8" i="1"/>
  <c r="C14" i="1"/>
  <c r="L9" i="1"/>
  <c r="L8" i="1" s="1"/>
  <c r="D9" i="1"/>
  <c r="D8" i="1" l="1"/>
  <c r="C9" i="1"/>
  <c r="C8" i="1" s="1"/>
</calcChain>
</file>

<file path=xl/sharedStrings.xml><?xml version="1.0" encoding="utf-8"?>
<sst xmlns="http://schemas.openxmlformats.org/spreadsheetml/2006/main" count="221" uniqueCount="50">
  <si>
    <t>Privado</t>
  </si>
  <si>
    <t>Pdte. Hayes</t>
  </si>
  <si>
    <t>Priv. Subvencionado</t>
  </si>
  <si>
    <t>Hombre</t>
  </si>
  <si>
    <t xml:space="preserve">Fuente: Ministerio de Educación y Ciencias. Anuario 2021. </t>
  </si>
  <si>
    <t>Oficial</t>
  </si>
  <si>
    <t>Total</t>
  </si>
  <si>
    <t>Rural</t>
  </si>
  <si>
    <t>Urbana</t>
  </si>
  <si>
    <t>Nota: Incluye Educación Indígena, Iniciación Profesional Agropecuaria (IPA), Educación Básica Abierta (EBA) y Educación Inclusiva.</t>
  </si>
  <si>
    <t>Mujeres</t>
  </si>
  <si>
    <t>Hombres</t>
  </si>
  <si>
    <t>Alto Paraguay</t>
  </si>
  <si>
    <t>Boquerón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</si>
  <si>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</si>
  <si>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</si>
  <si>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</si>
  <si>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</si>
  <si>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</si>
  <si>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</si>
  <si>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</si>
  <si>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</si>
  <si>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</si>
  <si>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</si>
  <si>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</si>
  <si>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</si>
  <si>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</si>
  <si>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</si>
  <si>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</si>
  <si>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Mujer</t>
  </si>
  <si>
    <t>9° grado</t>
  </si>
  <si>
    <t>8° grado</t>
  </si>
  <si>
    <t>7° grado</t>
  </si>
  <si>
    <t>Departamento, zona y sector</t>
  </si>
  <si>
    <t>6° grado</t>
  </si>
  <si>
    <t>5° grado</t>
  </si>
  <si>
    <t>4° grado</t>
  </si>
  <si>
    <t>3° grado</t>
  </si>
  <si>
    <t>2° grado</t>
  </si>
  <si>
    <t>1° grado</t>
  </si>
  <si>
    <t>Privado subvencionado</t>
  </si>
  <si>
    <t>Total País</t>
  </si>
  <si>
    <t>Sector y zona</t>
  </si>
  <si>
    <t xml:space="preserve"> Total</t>
  </si>
  <si>
    <t>Departamento y sexo</t>
  </si>
  <si>
    <r>
      <t>CUADRO 2.2: EDUCACIÓN ESCOLAR BÁSICA. 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CICLO. MATRÍCULA POR GRADO Y SEXO, SEGÚN DEPARTAMENTO, ZONA Y SECTOR. AÑO 2014</t>
    </r>
  </si>
  <si>
    <t>CUADRO 2.1: EDUCACIÓN ESCOLAR BÁSICA 1° Y 2° CICLO. MATRÍCULA POR GRADO Y SEXO, SEGÚN DEPARTAMENTO, ZONA Y SECTOR. AÑO 2014</t>
  </si>
  <si>
    <t>Cuadro 3.2.2. Educación Escolar Básica: Alumnos matriculados por sector y zona, según departamento y sexo. Año 2021</t>
  </si>
  <si>
    <t>← Índice</t>
  </si>
  <si>
    <t>P. Subvencionado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</si>
</sst>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###,###;;&quot;-&quot;"/>
    <numFmt numFmtId="166" formatCode="#,##0.0\ ;&quot; (&quot;#,##0.0\);&quot; -&quot;#\ ;@\ "/>
    <numFmt numFmtId="167" formatCode="#,##0\ ;&quot; (&quot;#,##0\);&quot; -&quot;#\ ;@\ 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4" tint="0.39997558519241921"/>
      <name val="Times New Roman"/>
      <family val="1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rgb="FFFF000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vertAlign val="superscript"/>
      <sz val="10"/>
      <name val="Arial"/>
      <family val="2"/>
    </font>
    <font>
      <b/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3" tint="0.39997558519241921"/>
      <name val="Times New Roman"/>
      <family val="1"/>
    </font>
    <font>
      <b/>
      <sz val="10"/>
      <color theme="0"/>
      <name val="Times New Roman"/>
      <family val="1"/>
    </font>
    <font>
      <b/>
      <sz val="9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17" fillId="25" borderId="0" applyNumberFormat="0" applyBorder="0" applyAlignment="0" applyProtection="0"/>
    <xf numFmtId="0" fontId="22" fillId="0" borderId="0"/>
    <xf numFmtId="0" fontId="37" fillId="0" borderId="0" applyNumberFormat="0" applyFill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8" fillId="47" borderId="0" applyNumberFormat="0" applyBorder="0" applyAlignment="0" applyProtection="0"/>
    <xf numFmtId="168" fontId="38" fillId="47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17" fillId="12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17" fillId="16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168" fontId="17" fillId="20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168" fontId="17" fillId="24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168" fontId="17" fillId="28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168" fontId="17" fillId="32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168" fontId="6" fillId="2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1" fillId="40" borderId="0" applyNumberFormat="0" applyBorder="0" applyAlignment="0" applyProtection="0"/>
    <xf numFmtId="168" fontId="41" fillId="40" borderId="0" applyNumberFormat="0" applyBorder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168" fontId="11" fillId="6" borderId="4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2" fillId="52" borderId="29" applyNumberFormat="0" applyAlignment="0" applyProtection="0"/>
    <xf numFmtId="168" fontId="42" fillId="52" borderId="29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168" fontId="13" fillId="7" borderId="7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3" fillId="53" borderId="30" applyNumberFormat="0" applyAlignment="0" applyProtection="0"/>
    <xf numFmtId="168" fontId="43" fillId="53" borderId="30" applyNumberFormat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168" fontId="12" fillId="0" borderId="6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0" fontId="44" fillId="0" borderId="31" applyNumberFormat="0" applyFill="0" applyAlignment="0" applyProtection="0"/>
    <xf numFmtId="168" fontId="44" fillId="0" borderId="31" applyNumberFormat="0" applyFill="0" applyAlignment="0" applyProtection="0"/>
    <xf numFmtId="169" fontId="22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168" fontId="17" fillId="9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168" fontId="17" fillId="13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168" fontId="17" fillId="17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56" borderId="0" applyNumberFormat="0" applyBorder="0" applyAlignment="0" applyProtection="0"/>
    <xf numFmtId="168" fontId="39" fillId="56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168" fontId="17" fillId="21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168" fontId="17" fillId="25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168" fontId="17" fillId="29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168" fontId="9" fillId="5" borderId="4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40" fillId="43" borderId="29" applyNumberFormat="0" applyAlignment="0" applyProtection="0"/>
    <xf numFmtId="168" fontId="40" fillId="43" borderId="29" applyNumberFormat="0" applyAlignment="0" applyProtection="0"/>
    <xf numFmtId="0" fontId="1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NumberFormat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ill="0" applyBorder="0" applyAlignment="0" applyProtection="0"/>
    <xf numFmtId="175" fontId="22" fillId="0" borderId="0" applyFont="0" applyFill="0" applyBorder="0" applyAlignment="0" applyProtection="0"/>
    <xf numFmtId="0" fontId="46" fillId="58" borderId="0" applyNumberFormat="0" applyFont="0" applyBorder="0" applyProtection="0"/>
    <xf numFmtId="176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168" fontId="7" fillId="3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0" fontId="52" fillId="39" borderId="0" applyNumberFormat="0" applyBorder="0" applyAlignment="0" applyProtection="0"/>
    <xf numFmtId="168" fontId="52" fillId="39" borderId="0" applyNumberFormat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2" fillId="0" borderId="0" applyFill="0" applyBorder="0" applyAlignment="0" applyProtection="0"/>
    <xf numFmtId="177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ill="0" applyBorder="0" applyAlignment="0" applyProtection="0"/>
    <xf numFmtId="178" fontId="18" fillId="0" borderId="0" applyFont="0" applyFill="0" applyBorder="0" applyAlignment="0" applyProtection="0"/>
    <xf numFmtId="179" fontId="22" fillId="0" borderId="0" applyFill="0" applyBorder="0" applyAlignment="0" applyProtection="0"/>
    <xf numFmtId="180" fontId="22" fillId="0" borderId="0" applyFill="0" applyBorder="0" applyAlignment="0" applyProtection="0"/>
    <xf numFmtId="179" fontId="22" fillId="0" borderId="0" applyFill="0" applyBorder="0" applyAlignment="0" applyProtection="0"/>
    <xf numFmtId="178" fontId="53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22" fillId="0" borderId="0" applyFill="0" applyBorder="0" applyAlignment="0" applyProtection="0"/>
    <xf numFmtId="177" fontId="22" fillId="0" borderId="0" applyFill="0" applyBorder="0" applyAlignment="0" applyProtection="0"/>
    <xf numFmtId="41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47" fillId="0" borderId="0" applyFont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2" fillId="0" borderId="0" applyFill="0" applyBorder="0" applyAlignment="0" applyProtection="0"/>
    <xf numFmtId="185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181" fontId="55" fillId="0" borderId="0" applyFont="0" applyFill="0" applyBorder="0" applyAlignment="0" applyProtection="0"/>
    <xf numFmtId="187" fontId="22" fillId="0" borderId="0" applyFont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1" fontId="18" fillId="0" borderId="0" applyFont="0" applyFill="0" applyBorder="0" applyAlignment="0" applyProtection="0"/>
    <xf numFmtId="181" fontId="22" fillId="0" borderId="0" applyFont="0" applyFill="0" applyBorder="0" applyAlignment="0" applyProtection="0"/>
    <xf numFmtId="188" fontId="22" fillId="0" borderId="0" applyFill="0" applyBorder="0" applyAlignment="0" applyProtection="0"/>
    <xf numFmtId="43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53" fillId="0" borderId="0" applyFont="0" applyFill="0" applyBorder="0" applyAlignment="0" applyProtection="0"/>
    <xf numFmtId="190" fontId="38" fillId="0" borderId="0" applyFont="0" applyFill="0" applyBorder="0" applyAlignment="0" applyProtection="0"/>
    <xf numFmtId="181" fontId="53" fillId="0" borderId="0" applyFont="0" applyFill="0" applyBorder="0" applyAlignment="0" applyProtection="0"/>
    <xf numFmtId="183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6" fontId="22" fillId="0" borderId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3" fontId="1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8" fontId="22" fillId="0" borderId="0" applyFill="0" applyBorder="0" applyAlignment="0" applyProtection="0"/>
    <xf numFmtId="18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1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22" fillId="0" borderId="0" applyFill="0" applyBorder="0" applyAlignment="0" applyProtection="0"/>
    <xf numFmtId="192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0" fontId="56" fillId="0" borderId="0" applyNumberFormat="0" applyBorder="0" applyProtection="0"/>
    <xf numFmtId="192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6" fillId="0" borderId="0" applyNumberFormat="0" applyBorder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9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0" fontId="54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168" fontId="8" fillId="4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57" fillId="59" borderId="0" applyNumberFormat="0" applyBorder="0" applyAlignment="0" applyProtection="0"/>
    <xf numFmtId="168" fontId="57" fillId="59" borderId="0" applyNumberFormat="0" applyBorder="0" applyAlignment="0" applyProtection="0"/>
    <xf numFmtId="0" fontId="38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0" fontId="22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37" fontId="5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0" fontId="38" fillId="0" borderId="0"/>
    <xf numFmtId="37" fontId="55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37" fontId="55" fillId="0" borderId="0"/>
    <xf numFmtId="0" fontId="22" fillId="0" borderId="0"/>
    <xf numFmtId="0" fontId="38" fillId="0" borderId="0"/>
    <xf numFmtId="37" fontId="55" fillId="0" borderId="0"/>
    <xf numFmtId="0" fontId="22" fillId="0" borderId="0"/>
    <xf numFmtId="37" fontId="55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55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6" fontId="58" fillId="0" borderId="0"/>
    <xf numFmtId="37" fontId="55" fillId="0" borderId="0"/>
    <xf numFmtId="0" fontId="1" fillId="0" borderId="0"/>
    <xf numFmtId="196" fontId="58" fillId="0" borderId="0"/>
    <xf numFmtId="37" fontId="55" fillId="0" borderId="0"/>
    <xf numFmtId="197" fontId="58" fillId="0" borderId="0"/>
    <xf numFmtId="196" fontId="58" fillId="0" borderId="0"/>
    <xf numFmtId="37" fontId="55" fillId="0" borderId="0"/>
    <xf numFmtId="197" fontId="58" fillId="0" borderId="0"/>
    <xf numFmtId="196" fontId="58" fillId="0" borderId="0"/>
    <xf numFmtId="37" fontId="55" fillId="0" borderId="0"/>
    <xf numFmtId="197" fontId="58" fillId="0" borderId="0"/>
    <xf numFmtId="37" fontId="55" fillId="0" borderId="0"/>
    <xf numFmtId="19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38" fillId="0" borderId="0"/>
    <xf numFmtId="0" fontId="22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6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6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55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22" fillId="0" borderId="0"/>
    <xf numFmtId="0" fontId="1" fillId="0" borderId="0"/>
    <xf numFmtId="0" fontId="1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18" fillId="0" borderId="0" applyNumberFormat="0" applyFill="0" applyBorder="0" applyAlignment="0" applyProtection="0"/>
    <xf numFmtId="196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6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7" fontId="58" fillId="0" borderId="0"/>
    <xf numFmtId="196" fontId="58" fillId="0" borderId="0"/>
    <xf numFmtId="37" fontId="55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60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37" fontId="55" fillId="0" borderId="0"/>
    <xf numFmtId="0" fontId="22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6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1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1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0" fontId="1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0" fontId="47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5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37" fontId="55" fillId="0" borderId="0"/>
    <xf numFmtId="0" fontId="22" fillId="0" borderId="0"/>
    <xf numFmtId="0" fontId="59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168" fontId="38" fillId="8" borderId="8" applyNumberFormat="0" applyFont="0" applyAlignment="0" applyProtection="0"/>
    <xf numFmtId="168" fontId="38" fillId="8" borderId="8" applyNumberFormat="0" applyFont="0" applyAlignment="0" applyProtection="0"/>
    <xf numFmtId="168" fontId="38" fillId="8" borderId="8" applyNumberFormat="0" applyFont="0" applyAlignment="0" applyProtection="0"/>
    <xf numFmtId="168" fontId="22" fillId="60" borderId="32" applyNumberFormat="0" applyFont="0" applyAlignment="0" applyProtection="0"/>
    <xf numFmtId="168" fontId="22" fillId="60" borderId="32" applyNumberFormat="0" applyFont="0" applyAlignment="0" applyProtection="0"/>
    <xf numFmtId="168" fontId="22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0" fontId="38" fillId="60" borderId="32" applyNumberFormat="0" applyFont="0" applyAlignment="0" applyProtection="0"/>
    <xf numFmtId="168" fontId="38" fillId="60" borderId="32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6" fillId="0" borderId="0"/>
    <xf numFmtId="0" fontId="66" fillId="0" borderId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168" fontId="10" fillId="6" borderId="5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67" fillId="52" borderId="33" applyNumberFormat="0" applyAlignment="0" applyProtection="0"/>
    <xf numFmtId="168" fontId="67" fillId="52" borderId="3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168" fontId="3" fillId="0" borderId="1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1" fillId="0" borderId="34" applyNumberFormat="0" applyFill="0" applyAlignment="0" applyProtection="0"/>
    <xf numFmtId="168" fontId="71" fillId="0" borderId="34" applyNumberFormat="0" applyFill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168" fontId="4" fillId="0" borderId="2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168" fontId="5" fillId="0" borderId="3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45" fillId="0" borderId="36" applyNumberFormat="0" applyFill="0" applyAlignment="0" applyProtection="0"/>
    <xf numFmtId="168" fontId="45" fillId="0" borderId="36" applyNumberFormat="0" applyFill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168" fontId="16" fillId="0" borderId="9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  <xf numFmtId="0" fontId="74" fillId="0" borderId="37" applyNumberFormat="0" applyFill="0" applyAlignment="0" applyProtection="0"/>
    <xf numFmtId="168" fontId="74" fillId="0" borderId="37" applyNumberFormat="0" applyFill="0" applyAlignment="0" applyProtection="0"/>
  </cellStyleXfs>
  <cellXfs count="151">
    <xf numFmtId="0" fontId="0" fillId="0" borderId="0" xfId="0"/>
    <xf numFmtId="0" fontId="18" fillId="33" borderId="0" xfId="0" applyFont="1" applyFill="1"/>
    <xf numFmtId="164" fontId="0" fillId="0" borderId="0" xfId="0" applyNumberFormat="1"/>
    <xf numFmtId="164" fontId="14" fillId="0" borderId="0" xfId="0" applyNumberFormat="1" applyFont="1"/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/>
    </xf>
    <xf numFmtId="0" fontId="18" fillId="34" borderId="0" xfId="0" applyFont="1" applyFill="1"/>
    <xf numFmtId="0" fontId="18" fillId="0" borderId="0" xfId="0" applyFont="1" applyFill="1"/>
    <xf numFmtId="0" fontId="19" fillId="33" borderId="0" xfId="0" applyFont="1" applyFill="1"/>
    <xf numFmtId="164" fontId="0" fillId="0" borderId="10" xfId="0" applyNumberFormat="1" applyFont="1" applyBorder="1"/>
    <xf numFmtId="164" fontId="0" fillId="0" borderId="0" xfId="0" applyNumberFormat="1" applyFont="1" applyBorder="1"/>
    <xf numFmtId="164" fontId="0" fillId="0" borderId="0" xfId="0" applyNumberFormat="1" applyFill="1" applyBorder="1"/>
    <xf numFmtId="0" fontId="0" fillId="35" borderId="0" xfId="0" applyFill="1" applyBorder="1"/>
    <xf numFmtId="0" fontId="0" fillId="35" borderId="11" xfId="0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64" fontId="0" fillId="0" borderId="11" xfId="0" applyNumberFormat="1" applyFont="1" applyBorder="1"/>
    <xf numFmtId="0" fontId="20" fillId="33" borderId="0" xfId="0" applyFont="1" applyFill="1"/>
    <xf numFmtId="164" fontId="21" fillId="0" borderId="10" xfId="0" applyNumberFormat="1" applyFont="1" applyBorder="1"/>
    <xf numFmtId="164" fontId="21" fillId="0" borderId="0" xfId="0" applyNumberFormat="1" applyFont="1" applyBorder="1"/>
    <xf numFmtId="164" fontId="21" fillId="0" borderId="0" xfId="0" applyNumberFormat="1" applyFont="1" applyFill="1" applyBorder="1"/>
    <xf numFmtId="0" fontId="21" fillId="35" borderId="0" xfId="0" applyFont="1" applyFill="1" applyBorder="1"/>
    <xf numFmtId="0" fontId="21" fillId="35" borderId="11" xfId="0" applyFont="1" applyFill="1" applyBorder="1"/>
    <xf numFmtId="164" fontId="21" fillId="0" borderId="10" xfId="0" applyNumberFormat="1" applyFont="1" applyFill="1" applyBorder="1"/>
    <xf numFmtId="164" fontId="21" fillId="0" borderId="11" xfId="0" applyNumberFormat="1" applyFont="1" applyFill="1" applyBorder="1"/>
    <xf numFmtId="164" fontId="21" fillId="0" borderId="11" xfId="0" applyNumberFormat="1" applyFont="1" applyBorder="1"/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20" fillId="34" borderId="0" xfId="0" applyFont="1" applyFill="1"/>
    <xf numFmtId="0" fontId="20" fillId="0" borderId="0" xfId="0" applyFont="1" applyFill="1"/>
    <xf numFmtId="0" fontId="20" fillId="0" borderId="0" xfId="2" applyFont="1" applyFill="1" applyAlignment="1" applyProtection="1">
      <alignment horizontal="left"/>
    </xf>
    <xf numFmtId="0" fontId="18" fillId="0" borderId="0" xfId="0" applyFont="1" applyFill="1" applyAlignment="1">
      <alignment horizontal="center"/>
    </xf>
    <xf numFmtId="165" fontId="18" fillId="0" borderId="15" xfId="0" applyNumberFormat="1" applyFont="1" applyFill="1" applyBorder="1" applyAlignment="1">
      <alignment horizontal="center"/>
    </xf>
    <xf numFmtId="3" fontId="18" fillId="33" borderId="0" xfId="0" applyNumberFormat="1" applyFont="1" applyFill="1"/>
    <xf numFmtId="0" fontId="18" fillId="33" borderId="0" xfId="0" applyFont="1" applyFill="1" applyBorder="1"/>
    <xf numFmtId="0" fontId="18" fillId="33" borderId="0" xfId="0" applyFont="1" applyFill="1" applyBorder="1" applyAlignment="1">
      <alignment horizontal="center"/>
    </xf>
    <xf numFmtId="41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right"/>
    </xf>
    <xf numFmtId="165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166" fontId="23" fillId="0" borderId="0" xfId="0" applyNumberFormat="1" applyFont="1" applyFill="1" applyAlignment="1">
      <alignment horizontal="right"/>
    </xf>
    <xf numFmtId="0" fontId="18" fillId="33" borderId="0" xfId="0" applyFont="1" applyFill="1" applyAlignment="1">
      <alignment horizontal="left" indent="1"/>
    </xf>
    <xf numFmtId="165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 horizontal="right"/>
    </xf>
    <xf numFmtId="0" fontId="25" fillId="33" borderId="0" xfId="0" applyFont="1" applyFill="1" applyAlignment="1">
      <alignment horizontal="left" indent="1"/>
    </xf>
    <xf numFmtId="3" fontId="2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indent="1"/>
    </xf>
    <xf numFmtId="167" fontId="23" fillId="0" borderId="0" xfId="0" applyNumberFormat="1" applyFont="1" applyFill="1" applyAlignment="1">
      <alignment horizontal="right"/>
    </xf>
    <xf numFmtId="167" fontId="24" fillId="0" borderId="0" xfId="0" applyNumberFormat="1" applyFont="1" applyFill="1" applyAlignment="1">
      <alignment horizontal="right"/>
    </xf>
    <xf numFmtId="3" fontId="24" fillId="37" borderId="0" xfId="0" applyNumberFormat="1" applyFont="1" applyFill="1" applyAlignment="1">
      <alignment horizontal="right"/>
    </xf>
    <xf numFmtId="0" fontId="25" fillId="37" borderId="0" xfId="0" applyFont="1" applyFill="1" applyAlignment="1">
      <alignment horizontal="left" indent="1"/>
    </xf>
    <xf numFmtId="164" fontId="27" fillId="35" borderId="0" xfId="1" applyNumberFormat="1" applyFont="1" applyFill="1" applyBorder="1" applyAlignment="1">
      <alignment horizontal="center" vertical="center"/>
    </xf>
    <xf numFmtId="164" fontId="27" fillId="35" borderId="0" xfId="1" applyNumberFormat="1" applyFont="1" applyFill="1" applyBorder="1" applyAlignment="1">
      <alignment horizontal="center" vertical="center" wrapText="1"/>
    </xf>
    <xf numFmtId="164" fontId="28" fillId="35" borderId="0" xfId="1" applyNumberFormat="1" applyFont="1" applyFill="1" applyBorder="1" applyAlignment="1">
      <alignment horizontal="center" vertical="center"/>
    </xf>
    <xf numFmtId="164" fontId="27" fillId="35" borderId="10" xfId="1" applyNumberFormat="1" applyFont="1" applyFill="1" applyBorder="1" applyAlignment="1">
      <alignment horizontal="center" vertical="center"/>
    </xf>
    <xf numFmtId="164" fontId="27" fillId="35" borderId="11" xfId="1" applyNumberFormat="1" applyFont="1" applyFill="1" applyBorder="1" applyAlignment="1">
      <alignment horizontal="center" vertical="center"/>
    </xf>
    <xf numFmtId="164" fontId="28" fillId="35" borderId="10" xfId="1" applyNumberFormat="1" applyFont="1" applyFill="1" applyBorder="1" applyAlignment="1">
      <alignment horizontal="center" vertical="center"/>
    </xf>
    <xf numFmtId="164" fontId="28" fillId="35" borderId="11" xfId="1" applyNumberFormat="1" applyFont="1" applyFill="1" applyBorder="1" applyAlignment="1">
      <alignment horizontal="center" vertical="center"/>
    </xf>
    <xf numFmtId="164" fontId="28" fillId="35" borderId="12" xfId="1" applyNumberFormat="1" applyFont="1" applyFill="1" applyBorder="1" applyAlignment="1">
      <alignment horizontal="center" vertical="center"/>
    </xf>
    <xf numFmtId="164" fontId="28" fillId="35" borderId="13" xfId="1" applyNumberFormat="1" applyFont="1" applyFill="1" applyBorder="1" applyAlignment="1">
      <alignment horizontal="center" vertical="center"/>
    </xf>
    <xf numFmtId="164" fontId="28" fillId="35" borderId="14" xfId="1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indent="7"/>
    </xf>
    <xf numFmtId="0" fontId="18" fillId="33" borderId="0" xfId="0" applyFont="1" applyFill="1" applyBorder="1" applyAlignment="1" applyProtection="1">
      <alignment horizontal="center"/>
    </xf>
    <xf numFmtId="0" fontId="18" fillId="34" borderId="0" xfId="0" applyFont="1" applyFill="1" applyBorder="1" applyAlignment="1" applyProtection="1">
      <alignment horizontal="center"/>
    </xf>
    <xf numFmtId="0" fontId="18" fillId="33" borderId="22" xfId="0" applyFont="1" applyFill="1" applyBorder="1" applyAlignment="1" applyProtection="1">
      <alignment horizontal="center"/>
    </xf>
    <xf numFmtId="0" fontId="27" fillId="35" borderId="0" xfId="1" applyNumberFormat="1" applyFont="1" applyFill="1" applyBorder="1" applyAlignment="1">
      <alignment vertical="center"/>
    </xf>
    <xf numFmtId="0" fontId="0" fillId="35" borderId="0" xfId="0" applyFill="1"/>
    <xf numFmtId="0" fontId="28" fillId="35" borderId="0" xfId="1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horizontal="right"/>
    </xf>
    <xf numFmtId="0" fontId="18" fillId="34" borderId="0" xfId="0" applyFont="1" applyFill="1" applyBorder="1" applyAlignment="1">
      <alignment horizontal="center"/>
    </xf>
    <xf numFmtId="0" fontId="34" fillId="35" borderId="0" xfId="0" applyFont="1" applyFill="1" applyBorder="1" applyAlignment="1"/>
    <xf numFmtId="0" fontId="33" fillId="35" borderId="0" xfId="0" applyFont="1" applyFill="1" applyBorder="1" applyAlignment="1"/>
    <xf numFmtId="0" fontId="25" fillId="33" borderId="0" xfId="0" applyFont="1" applyFill="1" applyAlignment="1">
      <alignment horizontal="center"/>
    </xf>
    <xf numFmtId="0" fontId="36" fillId="35" borderId="0" xfId="0" applyFont="1" applyFill="1" applyBorder="1" applyAlignment="1"/>
    <xf numFmtId="0" fontId="37" fillId="0" borderId="0" xfId="3" applyFill="1"/>
    <xf numFmtId="0" fontId="23" fillId="0" borderId="0" xfId="1721" applyFont="1" applyFill="1"/>
    <xf numFmtId="0" fontId="75" fillId="0" borderId="0" xfId="0" applyFont="1" applyFill="1"/>
    <xf numFmtId="14" fontId="76" fillId="0" borderId="0" xfId="2" applyNumberFormat="1" applyFont="1" applyFill="1" applyAlignment="1" applyProtection="1">
      <alignment horizontal="left"/>
    </xf>
    <xf numFmtId="3" fontId="24" fillId="0" borderId="0" xfId="1721" applyNumberFormat="1" applyFont="1" applyFill="1"/>
    <xf numFmtId="3" fontId="23" fillId="0" borderId="0" xfId="1721" applyNumberFormat="1" applyFont="1" applyFill="1"/>
    <xf numFmtId="165" fontId="23" fillId="0" borderId="0" xfId="36366" applyNumberFormat="1" applyFont="1" applyFill="1"/>
    <xf numFmtId="3" fontId="24" fillId="0" borderId="0" xfId="36366" applyNumberFormat="1" applyFont="1" applyFill="1"/>
    <xf numFmtId="3" fontId="23" fillId="0" borderId="0" xfId="1721" applyNumberFormat="1" applyFont="1" applyFill="1" applyAlignment="1">
      <alignment horizontal="right"/>
    </xf>
    <xf numFmtId="0" fontId="23" fillId="0" borderId="0" xfId="1721" applyFont="1" applyFill="1" applyBorder="1"/>
    <xf numFmtId="0" fontId="23" fillId="0" borderId="0" xfId="1721" applyFont="1" applyFill="1" applyBorder="1" applyAlignment="1">
      <alignment horizontal="center"/>
    </xf>
    <xf numFmtId="0" fontId="18" fillId="0" borderId="0" xfId="1721" applyFont="1" applyFill="1"/>
    <xf numFmtId="3" fontId="25" fillId="0" borderId="0" xfId="1721" applyNumberFormat="1" applyFont="1" applyFill="1"/>
    <xf numFmtId="3" fontId="18" fillId="0" borderId="0" xfId="1721" applyNumberFormat="1" applyFont="1" applyFill="1"/>
    <xf numFmtId="3" fontId="19" fillId="0" borderId="0" xfId="1721" applyNumberFormat="1" applyFont="1" applyFill="1"/>
    <xf numFmtId="0" fontId="19" fillId="0" borderId="0" xfId="1721" applyFont="1" applyFill="1"/>
    <xf numFmtId="3" fontId="19" fillId="0" borderId="0" xfId="1721" applyNumberFormat="1" applyFont="1" applyFill="1" applyAlignment="1">
      <alignment horizontal="center"/>
    </xf>
    <xf numFmtId="3" fontId="18" fillId="0" borderId="0" xfId="1721" applyNumberFormat="1" applyFont="1" applyFill="1" applyAlignment="1">
      <alignment horizontal="center"/>
    </xf>
    <xf numFmtId="165" fontId="19" fillId="0" borderId="0" xfId="36366" applyNumberFormat="1" applyFont="1" applyFill="1" applyAlignment="1">
      <alignment horizontal="center"/>
    </xf>
    <xf numFmtId="165" fontId="18" fillId="0" borderId="0" xfId="36366" applyNumberFormat="1" applyFont="1" applyFill="1" applyAlignment="1">
      <alignment horizontal="center"/>
    </xf>
    <xf numFmtId="165" fontId="19" fillId="0" borderId="0" xfId="1721" applyNumberFormat="1" applyFont="1" applyFill="1" applyAlignment="1">
      <alignment horizontal="center"/>
    </xf>
    <xf numFmtId="165" fontId="18" fillId="0" borderId="0" xfId="1721" applyNumberFormat="1" applyFont="1" applyFill="1" applyAlignment="1">
      <alignment horizontal="center"/>
    </xf>
    <xf numFmtId="0" fontId="19" fillId="0" borderId="0" xfId="1721" applyFont="1" applyFill="1" applyAlignment="1">
      <alignment horizontal="center"/>
    </xf>
    <xf numFmtId="49" fontId="19" fillId="0" borderId="0" xfId="1721" applyNumberFormat="1" applyFont="1" applyFill="1" applyAlignment="1">
      <alignment horizontal="center"/>
    </xf>
    <xf numFmtId="0" fontId="18" fillId="0" borderId="0" xfId="1721" applyFont="1" applyFill="1" applyAlignment="1">
      <alignment horizontal="center"/>
    </xf>
    <xf numFmtId="49" fontId="18" fillId="0" borderId="0" xfId="1721" applyNumberFormat="1" applyFont="1" applyFill="1" applyAlignment="1">
      <alignment horizontal="center"/>
    </xf>
    <xf numFmtId="0" fontId="19" fillId="0" borderId="0" xfId="2" applyFont="1" applyFill="1"/>
    <xf numFmtId="164" fontId="28" fillId="35" borderId="14" xfId="1" applyNumberFormat="1" applyFont="1" applyFill="1" applyBorder="1" applyAlignment="1">
      <alignment horizontal="center" vertical="center"/>
    </xf>
    <xf numFmtId="164" fontId="28" fillId="35" borderId="13" xfId="1" applyNumberFormat="1" applyFont="1" applyFill="1" applyBorder="1" applyAlignment="1">
      <alignment horizontal="center" vertical="center"/>
    </xf>
    <xf numFmtId="164" fontId="28" fillId="35" borderId="12" xfId="1" applyNumberFormat="1" applyFont="1" applyFill="1" applyBorder="1" applyAlignment="1">
      <alignment horizontal="center" vertical="center"/>
    </xf>
    <xf numFmtId="164" fontId="28" fillId="35" borderId="11" xfId="1" applyNumberFormat="1" applyFont="1" applyFill="1" applyBorder="1" applyAlignment="1">
      <alignment horizontal="center" vertical="center"/>
    </xf>
    <xf numFmtId="164" fontId="28" fillId="35" borderId="0" xfId="1" applyNumberFormat="1" applyFont="1" applyFill="1" applyBorder="1" applyAlignment="1">
      <alignment horizontal="center" vertical="center"/>
    </xf>
    <xf numFmtId="164" fontId="28" fillId="35" borderId="10" xfId="1" applyNumberFormat="1" applyFont="1" applyFill="1" applyBorder="1" applyAlignment="1">
      <alignment horizontal="center" vertical="center"/>
    </xf>
    <xf numFmtId="164" fontId="28" fillId="35" borderId="19" xfId="1" applyNumberFormat="1" applyFont="1" applyFill="1" applyBorder="1" applyAlignment="1">
      <alignment horizontal="center" vertical="center"/>
    </xf>
    <xf numFmtId="164" fontId="28" fillId="35" borderId="20" xfId="1" applyNumberFormat="1" applyFont="1" applyFill="1" applyBorder="1" applyAlignment="1">
      <alignment horizontal="center" vertical="center"/>
    </xf>
    <xf numFmtId="164" fontId="28" fillId="35" borderId="21" xfId="1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164" fontId="28" fillId="35" borderId="16" xfId="1" applyNumberFormat="1" applyFont="1" applyFill="1" applyBorder="1" applyAlignment="1">
      <alignment horizontal="center" vertical="center"/>
    </xf>
    <xf numFmtId="164" fontId="28" fillId="35" borderId="18" xfId="1" applyNumberFormat="1" applyFont="1" applyFill="1" applyBorder="1" applyAlignment="1">
      <alignment horizontal="center" vertical="center"/>
    </xf>
    <xf numFmtId="164" fontId="28" fillId="35" borderId="17" xfId="1" applyNumberFormat="1" applyFont="1" applyFill="1" applyBorder="1" applyAlignment="1">
      <alignment horizontal="center" vertical="center"/>
    </xf>
    <xf numFmtId="164" fontId="27" fillId="35" borderId="16" xfId="1" applyNumberFormat="1" applyFont="1" applyFill="1" applyBorder="1" applyAlignment="1">
      <alignment horizontal="center" vertical="center"/>
    </xf>
    <xf numFmtId="0" fontId="27" fillId="35" borderId="0" xfId="1" applyNumberFormat="1" applyFont="1" applyFill="1" applyBorder="1" applyAlignment="1">
      <alignment horizontal="center" vertical="center"/>
    </xf>
    <xf numFmtId="164" fontId="27" fillId="35" borderId="0" xfId="1" applyNumberFormat="1" applyFont="1" applyFill="1" applyBorder="1" applyAlignment="1">
      <alignment horizontal="center" vertical="center"/>
    </xf>
    <xf numFmtId="0" fontId="18" fillId="33" borderId="22" xfId="0" applyFont="1" applyFill="1" applyBorder="1" applyAlignment="1" applyProtection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29" fillId="35" borderId="0" xfId="1" applyFont="1" applyFill="1" applyBorder="1" applyAlignment="1">
      <alignment horizontal="center" vertical="center"/>
    </xf>
    <xf numFmtId="0" fontId="30" fillId="35" borderId="0" xfId="1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/>
    </xf>
    <xf numFmtId="0" fontId="32" fillId="35" borderId="0" xfId="0" applyFont="1" applyFill="1" applyBorder="1" applyAlignment="1">
      <alignment horizontal="left" wrapText="1"/>
    </xf>
    <xf numFmtId="0" fontId="18" fillId="33" borderId="24" xfId="0" applyFont="1" applyFill="1" applyBorder="1" applyAlignment="1" applyProtection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 applyProtection="1">
      <alignment horizontal="center"/>
    </xf>
    <xf numFmtId="0" fontId="18" fillId="33" borderId="27" xfId="0" applyFont="1" applyFill="1" applyBorder="1" applyAlignment="1" applyProtection="1">
      <alignment horizontal="center"/>
    </xf>
    <xf numFmtId="0" fontId="18" fillId="33" borderId="26" xfId="0" applyFont="1" applyFill="1" applyBorder="1" applyAlignment="1" applyProtection="1">
      <alignment horizontal="center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18" fillId="33" borderId="24" xfId="0" applyFont="1" applyFill="1" applyBorder="1" applyAlignment="1" applyProtection="1">
      <alignment horizontal="center" vertical="center"/>
    </xf>
    <xf numFmtId="0" fontId="18" fillId="33" borderId="23" xfId="0" applyFont="1" applyFill="1" applyBorder="1" applyAlignment="1" applyProtection="1">
      <alignment horizontal="center" vertical="center"/>
    </xf>
    <xf numFmtId="0" fontId="77" fillId="0" borderId="0" xfId="1721" applyFont="1" applyFill="1" applyAlignment="1">
      <alignment horizontal="center" wrapText="1"/>
    </xf>
    <xf numFmtId="0" fontId="23" fillId="0" borderId="0" xfId="1721" applyFont="1" applyFill="1" applyBorder="1" applyAlignment="1">
      <alignment horizontal="center" vertical="center"/>
    </xf>
    <xf numFmtId="3" fontId="23" fillId="0" borderId="0" xfId="1721" applyNumberFormat="1" applyFont="1" applyFill="1" applyBorder="1" applyAlignment="1">
      <alignment horizontal="center" vertical="center"/>
    </xf>
    <xf numFmtId="0" fontId="23" fillId="0" borderId="0" xfId="1721" applyFont="1" applyFill="1" applyBorder="1" applyAlignment="1">
      <alignment horizont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" xfId="1" builtinId="45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2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64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528379149306912E-2"/>
          <c:y val="0.15416633391088186"/>
          <c:w val="0.95844869395507992"/>
          <c:h val="0.64286160715835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'Gráf-03.2.2'!$H$3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610892079540701E-4"/>
                  <c:y val="-7.01284267299425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664844605517791E-3"/>
                  <c:y val="-2.00668896321062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7457474302546807E-3"/>
                  <c:y val="-3.2352149025463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'Gráf-03.2.2'!$G$4:$G$6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P. Subvencionado</c:v>
                </c:pt>
              </c:strCache>
            </c:strRef>
          </c:cat>
          <c:val>
            <c:numRef>
              <c:f>'Gráf-03.2.2'!$H$4:$H$6</c:f>
              <c:numCache>
                <c:formatCode>###,###;;"-"</c:formatCode>
                <c:ptCount val="3"/>
                <c:pt idx="0">
                  <c:v>447883</c:v>
                </c:pt>
                <c:pt idx="1">
                  <c:v>73670</c:v>
                </c:pt>
                <c:pt idx="2" formatCode="#,##0">
                  <c:v>105903</c:v>
                </c:pt>
              </c:numCache>
            </c:numRef>
          </c:val>
        </c:ser>
        <c:ser>
          <c:idx val="1"/>
          <c:order val="1"/>
          <c:tx>
            <c:strRef>
              <c:f>'Gráf-03.2.2'!$I$3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573135525855625E-3"/>
                  <c:y val="-2.05544134542938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9092050894453664E-4"/>
                  <c:y val="-9.992533726079818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934985571307201E-3"/>
                  <c:y val="-3.39817741094167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'Gráf-03.2.2'!$G$4:$G$6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P. Subvencionado</c:v>
                </c:pt>
              </c:strCache>
            </c:strRef>
          </c:cat>
          <c:val>
            <c:numRef>
              <c:f>'Gráf-03.2.2'!$I$4:$I$6</c:f>
              <c:numCache>
                <c:formatCode>###,###;;"-"</c:formatCode>
                <c:ptCount val="3"/>
                <c:pt idx="0">
                  <c:v>331016</c:v>
                </c:pt>
                <c:pt idx="1">
                  <c:v>4918</c:v>
                </c:pt>
                <c:pt idx="2" formatCode="#,##0">
                  <c:v>12874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051520"/>
        <c:axId val="99134272"/>
        <c:axId val="0"/>
      </c:bar3DChart>
      <c:catAx>
        <c:axId val="6705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913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34272"/>
        <c:scaling>
          <c:orientation val="minMax"/>
        </c:scaling>
        <c:delete val="0"/>
        <c:axPos val="l"/>
        <c:numFmt formatCode="###,###;;&quot;-&quot;" sourceLinked="1"/>
        <c:majorTickMark val="none"/>
        <c:minorTickMark val="none"/>
        <c:tickLblPos val="none"/>
        <c:spPr>
          <a:ln w="9525">
            <a:noFill/>
          </a:ln>
        </c:spPr>
        <c:crossAx val="6705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989348211586009"/>
          <c:y val="0.89861959140073788"/>
          <c:w val="0.30109131095455188"/>
          <c:h val="5.28234697537731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7716535433070868" l="0.78740157480314954" r="0.78740157480314954" t="1.7716535433070868" header="0" footer="0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975177</xdr:colOff>
      <xdr:row>6</xdr:row>
      <xdr:rowOff>60477</xdr:rowOff>
    </xdr:from>
    <xdr:to>
      <xdr:col>10</xdr:col>
      <xdr:colOff>283179</xdr:colOff>
      <xdr:row>42</xdr:row>
      <xdr:rowOff>44035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0.07037</cdr:x>
      <cdr:y>0.0149</cdr:y>
    </cdr:from>
    <cdr:to>
      <cdr:x>0.96414</cdr:x>
      <cdr:y>0.12667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24139" y="68641"/>
          <a:ext cx="6656795" cy="515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PY" sz="1500">
              <a:latin typeface="+mn-lt"/>
              <a:ea typeface="Tahoma" pitchFamily="34" charset="0"/>
              <a:cs typeface="Arial" pitchFamily="34" charset="0"/>
            </a:rPr>
            <a:t>Educación Escolar Básica:                                                                                Alumnos matriculados por sector y zona. Año 2021</a:t>
          </a:r>
        </a:p>
      </cdr:txBody>
    </cdr:sp>
  </cdr:relSizeAnchor>
  <cdr:relSizeAnchor xmlns:cdr="http://schemas.openxmlformats.org/drawingml/2006/chartDrawing">
    <cdr:from>
      <cdr:x>0.00822</cdr:x>
      <cdr:y>0.94328</cdr:y>
    </cdr:from>
    <cdr:to>
      <cdr:x>0.19572</cdr:x>
      <cdr:y>0.99137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7597" y="5067368"/>
          <a:ext cx="1085878" cy="258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3.2.2.</a:t>
          </a:r>
        </a:p>
      </cdr:txBody>
    </cdr:sp>
  </cdr:relSizeAnchor>
  <cdr:relSizeAnchor xmlns:cdr="http://schemas.openxmlformats.org/drawingml/2006/chartDrawing">
    <cdr:from>
      <cdr:x>0.46744</cdr:x>
      <cdr:y>0.84955</cdr:y>
    </cdr:from>
    <cdr:to>
      <cdr:x>0.53663</cdr:x>
      <cdr:y>0.89044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3268133" y="4845051"/>
          <a:ext cx="48372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900">
              <a:latin typeface="+mn-lt"/>
              <a:cs typeface="Arial" pitchFamily="34" charset="0"/>
            </a:rPr>
            <a:t>Sector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2"/>
  <sheetViews>
    <sheetView showGridLines="0" tabSelected="1" zoomScale="70" zoomScaleNormal="70" workbookViewId="0"/>
  </sheetViews>
  <sheetFormatPr baseColWidth="10" defaultColWidth="11" defaultRowHeight="15"/>
  <cols>
    <col min="1" max="1" width="3.7109375" style="7" customWidth="1"/>
    <col min="2" max="2" width="29.42578125" style="1" customWidth="1"/>
    <col min="3" max="3" width="10.140625" style="7" customWidth="1"/>
    <col min="4" max="4" width="11.5703125" style="1" customWidth="1"/>
    <col min="5" max="5" width="12.140625" style="1" customWidth="1"/>
    <col min="6" max="14" width="12.5703125" style="1" customWidth="1"/>
    <col min="15" max="15" width="2.42578125" style="6" hidden="1" customWidth="1"/>
    <col min="16" max="16" width="12.42578125" style="5" hidden="1" customWidth="1"/>
    <col min="17" max="17" width="14.5703125" style="4" hidden="1" customWidth="1"/>
    <col min="18" max="28" width="12.42578125" style="4" hidden="1" customWidth="1"/>
    <col min="29" max="29" width="12.42578125" style="1" hidden="1" customWidth="1"/>
    <col min="30" max="30" width="17" hidden="1" customWidth="1"/>
    <col min="31" max="31" width="0" hidden="1" customWidth="1"/>
    <col min="32" max="32" width="24.85546875" hidden="1" customWidth="1"/>
    <col min="33" max="33" width="13.5703125" style="2" hidden="1" customWidth="1"/>
    <col min="34" max="34" width="14" style="2" hidden="1" customWidth="1"/>
    <col min="35" max="35" width="16" style="2" hidden="1" customWidth="1"/>
    <col min="36" max="36" width="12.85546875" style="3" hidden="1" customWidth="1"/>
    <col min="37" max="37" width="12.140625" style="3" hidden="1" customWidth="1"/>
    <col min="38" max="38" width="13.140625" style="3" hidden="1" customWidth="1"/>
    <col min="39" max="39" width="12.85546875" style="3" hidden="1" customWidth="1"/>
    <col min="40" max="40" width="12.140625" style="3" hidden="1" customWidth="1"/>
    <col min="41" max="41" width="13.140625" style="3" hidden="1" customWidth="1"/>
    <col min="42" max="42" width="12.85546875" style="3" hidden="1" customWidth="1"/>
    <col min="43" max="43" width="12.140625" style="3" hidden="1" customWidth="1"/>
    <col min="44" max="44" width="13.140625" style="3" hidden="1" customWidth="1"/>
    <col min="45" max="45" width="12.85546875" style="3" hidden="1" customWidth="1"/>
    <col min="46" max="46" width="12.140625" style="3" hidden="1" customWidth="1"/>
    <col min="47" max="47" width="13.140625" style="3" hidden="1" customWidth="1"/>
    <col min="48" max="48" width="12.85546875" style="3" hidden="1" customWidth="1"/>
    <col min="49" max="49" width="12.140625" style="3" hidden="1" customWidth="1"/>
    <col min="50" max="50" width="13.140625" style="3" hidden="1" customWidth="1"/>
    <col min="51" max="51" width="12.85546875" style="3" hidden="1" customWidth="1"/>
    <col min="52" max="52" width="12.140625" style="3" hidden="1" customWidth="1"/>
    <col min="53" max="53" width="12.85546875" style="3" hidden="1" customWidth="1"/>
    <col min="54" max="55" width="12.140625" style="3" hidden="1" customWidth="1"/>
    <col min="56" max="57" width="12.85546875" style="3" hidden="1" customWidth="1"/>
    <col min="58" max="58" width="12.140625" style="3" hidden="1" customWidth="1"/>
    <col min="59" max="59" width="13.140625" style="3" hidden="1" customWidth="1"/>
    <col min="60" max="60" width="12.85546875" style="3" hidden="1" customWidth="1"/>
    <col min="61" max="62" width="12.140625" style="3" hidden="1" customWidth="1"/>
    <col min="63" max="63" width="3.5703125" style="1" hidden="1" customWidth="1"/>
    <col min="64" max="64" width="17" hidden="1" customWidth="1"/>
    <col min="65" max="65" width="0" hidden="1" customWidth="1"/>
    <col min="66" max="66" width="24.85546875" hidden="1" customWidth="1"/>
    <col min="67" max="67" width="12.85546875" style="2" hidden="1" customWidth="1"/>
    <col min="68" max="68" width="12.140625" style="2" hidden="1" customWidth="1"/>
    <col min="69" max="69" width="13.140625" style="2" hidden="1" customWidth="1"/>
    <col min="70" max="70" width="12.85546875" style="2" hidden="1" customWidth="1"/>
    <col min="71" max="71" width="12.140625" style="2" hidden="1" customWidth="1"/>
    <col min="72" max="72" width="13.140625" style="2" hidden="1" customWidth="1"/>
    <col min="73" max="73" width="12.85546875" style="2" hidden="1" customWidth="1"/>
    <col min="74" max="74" width="12.140625" style="2" hidden="1" customWidth="1"/>
    <col min="75" max="75" width="13.140625" style="2" hidden="1" customWidth="1"/>
    <col min="76" max="76" width="12.85546875" style="2" hidden="1" customWidth="1"/>
    <col min="77" max="77" width="12.140625" style="2" hidden="1" customWidth="1"/>
    <col min="78" max="78" width="13.140625" style="2" hidden="1" customWidth="1"/>
    <col min="79" max="79" width="12.85546875" style="2" hidden="1" customWidth="1"/>
    <col min="80" max="80" width="12.140625" style="2" hidden="1" customWidth="1"/>
    <col min="81" max="81" width="13.140625" style="2" hidden="1" customWidth="1"/>
    <col min="82" max="82" width="12.85546875" style="2" hidden="1" customWidth="1"/>
    <col min="83" max="83" width="12.140625" style="2" hidden="1" customWidth="1"/>
    <col min="84" max="84" width="12.85546875" style="2" hidden="1" customWidth="1"/>
    <col min="85" max="87" width="13.5703125" style="2" hidden="1" customWidth="1"/>
    <col min="88" max="88" width="11" style="1" hidden="1" customWidth="1"/>
    <col min="89" max="89" width="14.5703125" hidden="1" customWidth="1"/>
    <col min="90" max="90" width="0" hidden="1" customWidth="1"/>
    <col min="91" max="91" width="21.5703125" hidden="1" customWidth="1"/>
    <col min="92" max="93" width="12.140625" style="2" hidden="1" customWidth="1"/>
    <col min="94" max="95" width="12.85546875" style="2" hidden="1" customWidth="1"/>
    <col min="96" max="96" width="12.140625" style="2" hidden="1" customWidth="1"/>
    <col min="97" max="97" width="13.140625" style="2" hidden="1" customWidth="1"/>
    <col min="98" max="98" width="12.85546875" style="2" hidden="1" customWidth="1"/>
    <col min="99" max="100" width="12.140625" style="2" hidden="1" customWidth="1"/>
    <col min="101" max="103" width="13.140625" style="2" hidden="1" customWidth="1"/>
    <col min="104" max="16384" width="11" style="1"/>
  </cols>
  <sheetData>
    <row r="1" spans="1:104">
      <c r="A1" s="83"/>
    </row>
    <row r="2" spans="1:104">
      <c r="B2" s="1" t="s">
        <v>47</v>
      </c>
    </row>
    <row r="3" spans="1:104" ht="5.0999999999999996" customHeight="1">
      <c r="AD3" s="82" t="s">
        <v>46</v>
      </c>
      <c r="AE3" s="80"/>
      <c r="AF3" s="80"/>
      <c r="AG3" s="80"/>
      <c r="AH3" s="80"/>
      <c r="AI3" s="80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L3" s="135" t="s">
        <v>46</v>
      </c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K3" s="136" t="s">
        <v>45</v>
      </c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</row>
    <row r="4" spans="1:104" ht="15" customHeight="1">
      <c r="B4" s="137" t="s">
        <v>44</v>
      </c>
      <c r="C4" s="140" t="s">
        <v>43</v>
      </c>
      <c r="D4" s="141"/>
      <c r="E4" s="142"/>
      <c r="F4" s="128" t="s">
        <v>42</v>
      </c>
      <c r="G4" s="128"/>
      <c r="H4" s="128"/>
      <c r="I4" s="128"/>
      <c r="J4" s="128"/>
      <c r="K4" s="128"/>
      <c r="L4" s="128"/>
      <c r="M4" s="128"/>
      <c r="N4" s="128"/>
      <c r="O4" s="72"/>
      <c r="P4" s="41"/>
      <c r="Q4" s="81" t="s">
        <v>41</v>
      </c>
      <c r="AC4" s="39"/>
      <c r="AD4" s="80"/>
      <c r="AE4" s="80"/>
      <c r="AF4" s="80"/>
      <c r="AG4" s="80"/>
      <c r="AH4" s="80"/>
      <c r="AI4" s="80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1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</row>
    <row r="5" spans="1:104" ht="15" customHeight="1">
      <c r="B5" s="138"/>
      <c r="C5" s="143" t="s">
        <v>6</v>
      </c>
      <c r="D5" s="145" t="s">
        <v>8</v>
      </c>
      <c r="E5" s="145" t="s">
        <v>7</v>
      </c>
      <c r="F5" s="128" t="s">
        <v>5</v>
      </c>
      <c r="G5" s="128"/>
      <c r="H5" s="128"/>
      <c r="I5" s="128" t="s">
        <v>0</v>
      </c>
      <c r="J5" s="128"/>
      <c r="K5" s="128"/>
      <c r="L5" s="129" t="s">
        <v>40</v>
      </c>
      <c r="M5" s="129"/>
      <c r="N5" s="129"/>
      <c r="O5" s="78"/>
      <c r="P5" s="77"/>
      <c r="Q5" s="130" t="s">
        <v>6</v>
      </c>
      <c r="R5" s="131"/>
      <c r="S5" s="131"/>
      <c r="T5" s="132"/>
      <c r="U5" s="130" t="s">
        <v>8</v>
      </c>
      <c r="V5" s="131"/>
      <c r="W5" s="131"/>
      <c r="X5" s="132"/>
      <c r="Y5" s="130" t="s">
        <v>7</v>
      </c>
      <c r="Z5" s="131"/>
      <c r="AA5" s="131"/>
      <c r="AB5" s="132"/>
      <c r="AC5" s="71"/>
      <c r="AD5" s="75"/>
      <c r="AE5" s="76"/>
      <c r="AF5" s="76"/>
      <c r="AG5" s="110" t="s">
        <v>6</v>
      </c>
      <c r="AH5" s="111"/>
      <c r="AI5" s="112"/>
      <c r="AJ5" s="118" t="s">
        <v>39</v>
      </c>
      <c r="AK5" s="116"/>
      <c r="AL5" s="116"/>
      <c r="AM5" s="116" t="s">
        <v>38</v>
      </c>
      <c r="AN5" s="116"/>
      <c r="AO5" s="116"/>
      <c r="AP5" s="116" t="s">
        <v>37</v>
      </c>
      <c r="AQ5" s="116"/>
      <c r="AR5" s="117"/>
      <c r="AS5" s="116" t="s">
        <v>36</v>
      </c>
      <c r="AT5" s="116"/>
      <c r="AU5" s="116"/>
      <c r="AV5" s="118" t="s">
        <v>35</v>
      </c>
      <c r="AW5" s="116"/>
      <c r="AX5" s="117"/>
      <c r="AY5" s="116" t="s">
        <v>34</v>
      </c>
      <c r="AZ5" s="116"/>
      <c r="BA5" s="116"/>
      <c r="BB5" s="111" t="s">
        <v>32</v>
      </c>
      <c r="BC5" s="111"/>
      <c r="BD5" s="111"/>
      <c r="BE5" s="110" t="s">
        <v>31</v>
      </c>
      <c r="BF5" s="111"/>
      <c r="BG5" s="112"/>
      <c r="BH5" s="111" t="s">
        <v>30</v>
      </c>
      <c r="BI5" s="111"/>
      <c r="BJ5" s="112"/>
      <c r="BK5" s="39"/>
      <c r="BL5" s="75"/>
      <c r="BM5" s="76"/>
      <c r="BN5" s="76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 t="s">
        <v>6</v>
      </c>
      <c r="CH5" s="114"/>
      <c r="CI5" s="114"/>
      <c r="CK5" s="75"/>
      <c r="CL5" s="74"/>
      <c r="CM5" s="74"/>
      <c r="CN5" s="127"/>
      <c r="CO5" s="127"/>
      <c r="CP5" s="127"/>
      <c r="CQ5" s="127"/>
      <c r="CR5" s="127"/>
      <c r="CS5" s="127"/>
      <c r="CT5" s="127"/>
      <c r="CU5" s="127"/>
      <c r="CV5" s="127"/>
      <c r="CW5" s="127" t="s">
        <v>6</v>
      </c>
      <c r="CX5" s="127"/>
      <c r="CY5" s="127"/>
    </row>
    <row r="6" spans="1:104" ht="15" customHeight="1">
      <c r="B6" s="139"/>
      <c r="C6" s="144"/>
      <c r="D6" s="146"/>
      <c r="E6" s="146"/>
      <c r="F6" s="73" t="s">
        <v>6</v>
      </c>
      <c r="G6" s="73" t="s">
        <v>8</v>
      </c>
      <c r="H6" s="73" t="s">
        <v>7</v>
      </c>
      <c r="I6" s="73" t="s">
        <v>6</v>
      </c>
      <c r="J6" s="73" t="s">
        <v>8</v>
      </c>
      <c r="K6" s="73" t="s">
        <v>7</v>
      </c>
      <c r="L6" s="73" t="s">
        <v>6</v>
      </c>
      <c r="M6" s="73" t="s">
        <v>8</v>
      </c>
      <c r="N6" s="73" t="s">
        <v>7</v>
      </c>
      <c r="O6" s="72"/>
      <c r="Q6" s="67" t="s">
        <v>6</v>
      </c>
      <c r="R6" s="39" t="s">
        <v>5</v>
      </c>
      <c r="S6" s="39" t="s">
        <v>0</v>
      </c>
      <c r="T6" s="66" t="s">
        <v>2</v>
      </c>
      <c r="U6" s="67" t="s">
        <v>6</v>
      </c>
      <c r="V6" s="39" t="s">
        <v>5</v>
      </c>
      <c r="W6" s="39" t="s">
        <v>0</v>
      </c>
      <c r="X6" s="66" t="s">
        <v>2</v>
      </c>
      <c r="Y6" s="67" t="s">
        <v>6</v>
      </c>
      <c r="Z6" s="39" t="s">
        <v>5</v>
      </c>
      <c r="AA6" s="39" t="s">
        <v>0</v>
      </c>
      <c r="AB6" s="66" t="s">
        <v>2</v>
      </c>
      <c r="AD6" s="134" t="s">
        <v>33</v>
      </c>
      <c r="AE6" s="134"/>
      <c r="AF6" s="134"/>
      <c r="AG6" s="113"/>
      <c r="AH6" s="114"/>
      <c r="AI6" s="115"/>
      <c r="AJ6" s="118"/>
      <c r="AK6" s="116"/>
      <c r="AL6" s="116"/>
      <c r="AM6" s="116"/>
      <c r="AN6" s="116"/>
      <c r="AO6" s="116"/>
      <c r="AP6" s="116"/>
      <c r="AQ6" s="116"/>
      <c r="AR6" s="117"/>
      <c r="AS6" s="116"/>
      <c r="AT6" s="116"/>
      <c r="AU6" s="116"/>
      <c r="AV6" s="118"/>
      <c r="AW6" s="116"/>
      <c r="AX6" s="117"/>
      <c r="AY6" s="116"/>
      <c r="AZ6" s="116"/>
      <c r="BA6" s="116"/>
      <c r="BB6" s="122"/>
      <c r="BC6" s="122"/>
      <c r="BD6" s="122"/>
      <c r="BE6" s="123"/>
      <c r="BF6" s="122"/>
      <c r="BG6" s="124"/>
      <c r="BH6" s="122"/>
      <c r="BI6" s="122"/>
      <c r="BJ6" s="124"/>
      <c r="BK6" s="71"/>
      <c r="BL6" s="133" t="s">
        <v>33</v>
      </c>
      <c r="BM6" s="133"/>
      <c r="BN6" s="133"/>
      <c r="BO6" s="122" t="s">
        <v>39</v>
      </c>
      <c r="BP6" s="122"/>
      <c r="BQ6" s="122"/>
      <c r="BR6" s="122" t="s">
        <v>38</v>
      </c>
      <c r="BS6" s="122"/>
      <c r="BT6" s="122"/>
      <c r="BU6" s="122" t="s">
        <v>37</v>
      </c>
      <c r="BV6" s="122"/>
      <c r="BW6" s="122"/>
      <c r="BX6" s="122" t="s">
        <v>36</v>
      </c>
      <c r="BY6" s="122"/>
      <c r="BZ6" s="122"/>
      <c r="CA6" s="122" t="s">
        <v>35</v>
      </c>
      <c r="CB6" s="122"/>
      <c r="CC6" s="122"/>
      <c r="CD6" s="122" t="s">
        <v>34</v>
      </c>
      <c r="CE6" s="122"/>
      <c r="CF6" s="122"/>
      <c r="CG6" s="122"/>
      <c r="CH6" s="122"/>
      <c r="CI6" s="122"/>
      <c r="CK6" s="126" t="s">
        <v>33</v>
      </c>
      <c r="CL6" s="126"/>
      <c r="CM6" s="126"/>
      <c r="CN6" s="125" t="s">
        <v>32</v>
      </c>
      <c r="CO6" s="125"/>
      <c r="CP6" s="125"/>
      <c r="CQ6" s="125" t="s">
        <v>31</v>
      </c>
      <c r="CR6" s="125"/>
      <c r="CS6" s="125"/>
      <c r="CT6" s="125" t="s">
        <v>30</v>
      </c>
      <c r="CU6" s="125"/>
      <c r="CV6" s="125"/>
      <c r="CW6" s="125"/>
      <c r="CX6" s="125"/>
      <c r="CY6" s="125"/>
    </row>
    <row r="7" spans="1:104" ht="5.0999999999999996" customHeight="1">
      <c r="B7" s="70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P7" s="68" t="s">
        <v>3</v>
      </c>
      <c r="Q7" s="67">
        <v>558074.00000000093</v>
      </c>
      <c r="R7" s="39">
        <v>447619.00000000134</v>
      </c>
      <c r="S7" s="39">
        <v>44428.000000000022</v>
      </c>
      <c r="T7" s="66">
        <v>66027.000000000102</v>
      </c>
      <c r="U7" s="67">
        <v>335635.00000000198</v>
      </c>
      <c r="V7" s="39">
        <v>234972.99999999994</v>
      </c>
      <c r="W7" s="39">
        <v>41863.000000000058</v>
      </c>
      <c r="X7" s="66">
        <v>58799.000000000073</v>
      </c>
      <c r="Y7" s="67">
        <v>222439.00000000047</v>
      </c>
      <c r="Z7" s="39">
        <v>212645.99999999945</v>
      </c>
      <c r="AA7" s="39">
        <v>2565</v>
      </c>
      <c r="AB7" s="66">
        <v>7227.9999999999982</v>
      </c>
      <c r="AD7" s="134"/>
      <c r="AE7" s="134"/>
      <c r="AF7" s="134"/>
      <c r="AG7" s="65" t="s">
        <v>3</v>
      </c>
      <c r="AH7" s="64" t="s">
        <v>29</v>
      </c>
      <c r="AI7" s="63" t="s">
        <v>6</v>
      </c>
      <c r="AJ7" s="58" t="s">
        <v>3</v>
      </c>
      <c r="AK7" s="58" t="s">
        <v>29</v>
      </c>
      <c r="AL7" s="61" t="s">
        <v>6</v>
      </c>
      <c r="AM7" s="62" t="s">
        <v>3</v>
      </c>
      <c r="AN7" s="58" t="s">
        <v>29</v>
      </c>
      <c r="AO7" s="61" t="s">
        <v>6</v>
      </c>
      <c r="AP7" s="62" t="s">
        <v>3</v>
      </c>
      <c r="AQ7" s="58" t="s">
        <v>29</v>
      </c>
      <c r="AR7" s="58" t="s">
        <v>6</v>
      </c>
      <c r="AS7" s="62" t="s">
        <v>3</v>
      </c>
      <c r="AT7" s="58" t="s">
        <v>29</v>
      </c>
      <c r="AU7" s="61" t="s">
        <v>6</v>
      </c>
      <c r="AV7" s="58" t="s">
        <v>3</v>
      </c>
      <c r="AW7" s="58" t="s">
        <v>29</v>
      </c>
      <c r="AX7" s="58" t="s">
        <v>6</v>
      </c>
      <c r="AY7" s="62" t="s">
        <v>3</v>
      </c>
      <c r="AZ7" s="58" t="s">
        <v>29</v>
      </c>
      <c r="BA7" s="61" t="s">
        <v>6</v>
      </c>
      <c r="BB7" s="57" t="s">
        <v>3</v>
      </c>
      <c r="BC7" s="56" t="s">
        <v>29</v>
      </c>
      <c r="BD7" s="56" t="s">
        <v>6</v>
      </c>
      <c r="BE7" s="60" t="s">
        <v>3</v>
      </c>
      <c r="BF7" s="56" t="s">
        <v>29</v>
      </c>
      <c r="BG7" s="59" t="s">
        <v>6</v>
      </c>
      <c r="BH7" s="56" t="s">
        <v>3</v>
      </c>
      <c r="BI7" s="56" t="s">
        <v>29</v>
      </c>
      <c r="BJ7" s="56" t="s">
        <v>6</v>
      </c>
      <c r="BL7" s="133"/>
      <c r="BM7" s="133"/>
      <c r="BN7" s="133"/>
      <c r="BO7" s="58" t="s">
        <v>3</v>
      </c>
      <c r="BP7" s="58" t="s">
        <v>29</v>
      </c>
      <c r="BQ7" s="58" t="s">
        <v>6</v>
      </c>
      <c r="BR7" s="58" t="s">
        <v>3</v>
      </c>
      <c r="BS7" s="58" t="s">
        <v>29</v>
      </c>
      <c r="BT7" s="58" t="s">
        <v>6</v>
      </c>
      <c r="BU7" s="58" t="s">
        <v>3</v>
      </c>
      <c r="BV7" s="58" t="s">
        <v>29</v>
      </c>
      <c r="BW7" s="58" t="s">
        <v>6</v>
      </c>
      <c r="BX7" s="58" t="s">
        <v>3</v>
      </c>
      <c r="BY7" s="58" t="s">
        <v>29</v>
      </c>
      <c r="BZ7" s="58" t="s">
        <v>6</v>
      </c>
      <c r="CA7" s="58" t="s">
        <v>3</v>
      </c>
      <c r="CB7" s="58" t="s">
        <v>29</v>
      </c>
      <c r="CC7" s="58" t="s">
        <v>6</v>
      </c>
      <c r="CD7" s="58" t="s">
        <v>3</v>
      </c>
      <c r="CE7" s="58" t="s">
        <v>29</v>
      </c>
      <c r="CF7" s="58" t="s">
        <v>6</v>
      </c>
      <c r="CG7" s="58" t="s">
        <v>3</v>
      </c>
      <c r="CH7" s="58" t="s">
        <v>29</v>
      </c>
      <c r="CI7" s="58" t="s">
        <v>6</v>
      </c>
      <c r="CK7" s="126"/>
      <c r="CL7" s="126"/>
      <c r="CM7" s="126"/>
      <c r="CN7" s="57" t="s">
        <v>3</v>
      </c>
      <c r="CO7" s="56" t="s">
        <v>29</v>
      </c>
      <c r="CP7" s="56" t="s">
        <v>6</v>
      </c>
      <c r="CQ7" s="56" t="s">
        <v>3</v>
      </c>
      <c r="CR7" s="56" t="s">
        <v>29</v>
      </c>
      <c r="CS7" s="56" t="s">
        <v>6</v>
      </c>
      <c r="CT7" s="56" t="s">
        <v>3</v>
      </c>
      <c r="CU7" s="56" t="s">
        <v>29</v>
      </c>
      <c r="CV7" s="56" t="s">
        <v>6</v>
      </c>
      <c r="CW7" s="56" t="s">
        <v>3</v>
      </c>
      <c r="CX7" s="56" t="s">
        <v>29</v>
      </c>
      <c r="CY7" s="56" t="s">
        <v>6</v>
      </c>
    </row>
    <row r="8" spans="1:104">
      <c r="B8" s="55" t="s">
        <v>6</v>
      </c>
      <c r="C8" s="54">
        <f t="shared" ref="C8:N8" si="0">SUM(C9:C10)</f>
        <v>976264</v>
      </c>
      <c r="D8" s="54">
        <f t="shared" si="0"/>
        <v>627456</v>
      </c>
      <c r="E8" s="54">
        <f t="shared" si="0"/>
        <v>348808</v>
      </c>
      <c r="F8" s="54">
        <f t="shared" si="0"/>
        <v>778899</v>
      </c>
      <c r="G8" s="54">
        <f t="shared" si="0"/>
        <v>447883</v>
      </c>
      <c r="H8" s="54">
        <f t="shared" si="0"/>
        <v>331016</v>
      </c>
      <c r="I8" s="54">
        <f t="shared" si="0"/>
        <v>78588</v>
      </c>
      <c r="J8" s="54">
        <f t="shared" si="0"/>
        <v>73670</v>
      </c>
      <c r="K8" s="54">
        <f t="shared" si="0"/>
        <v>4918</v>
      </c>
      <c r="L8" s="54">
        <f t="shared" si="0"/>
        <v>118777</v>
      </c>
      <c r="M8" s="54">
        <f t="shared" si="0"/>
        <v>105903</v>
      </c>
      <c r="N8" s="54">
        <f t="shared" si="0"/>
        <v>12874</v>
      </c>
      <c r="P8" s="41"/>
      <c r="Q8" s="39"/>
      <c r="R8" s="39"/>
      <c r="S8" s="39"/>
      <c r="T8" s="39"/>
      <c r="U8" s="39"/>
      <c r="V8" s="40"/>
      <c r="W8" s="40"/>
      <c r="X8" s="39"/>
      <c r="Y8" s="39"/>
      <c r="Z8" s="39"/>
      <c r="AA8" s="39"/>
      <c r="AB8" s="39"/>
      <c r="AC8" s="38"/>
      <c r="AD8" s="12"/>
      <c r="AE8" s="12"/>
      <c r="AF8" s="12"/>
      <c r="AG8" s="10"/>
      <c r="AH8" s="10"/>
      <c r="AI8" s="10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L8" s="12"/>
      <c r="BM8" s="12"/>
      <c r="BN8" s="12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0"/>
      <c r="CH8" s="10"/>
      <c r="CI8" s="10"/>
      <c r="CK8" s="12"/>
      <c r="CL8" s="12"/>
      <c r="CM8" s="12"/>
      <c r="CN8" s="11"/>
      <c r="CO8" s="11"/>
      <c r="CP8" s="11"/>
      <c r="CQ8" s="11"/>
      <c r="CR8" s="11"/>
      <c r="CS8" s="11"/>
      <c r="CT8" s="11"/>
      <c r="CU8" s="11"/>
      <c r="CV8" s="11"/>
      <c r="CW8" s="10"/>
      <c r="CX8" s="10"/>
      <c r="CY8" s="10"/>
      <c r="CZ8" s="37"/>
    </row>
    <row r="9" spans="1:104">
      <c r="B9" s="51" t="s">
        <v>11</v>
      </c>
      <c r="C9" s="43">
        <f>SUM(D9:E9)</f>
        <v>499842</v>
      </c>
      <c r="D9" s="43">
        <f>+G9+J9+M9</f>
        <v>320079</v>
      </c>
      <c r="E9" s="43">
        <f>+H9+K9+N9</f>
        <v>179763</v>
      </c>
      <c r="F9" s="43">
        <f>SUM(G9:H9)</f>
        <v>400596</v>
      </c>
      <c r="G9" s="43">
        <f>+G13+G17+G21+G25+G29+G33+G37+G41+G45+G49+G53+G57+G61+G65+G69+G73+G77+G81</f>
        <v>229741</v>
      </c>
      <c r="H9" s="43">
        <f>+H13+H17+H21+H25+H29+H33+H37+H41+H45+H49+H53+H57+H61+H65+H69+H73+H77+H81</f>
        <v>170855</v>
      </c>
      <c r="I9" s="43">
        <f>SUM(J9:K9)</f>
        <v>39967</v>
      </c>
      <c r="J9" s="43">
        <f>+J13+J17+J21+J25+J29+J33+J37+J41+J45+J49+J53+J57+J61+J65+J69+J73+J77+J81</f>
        <v>37452</v>
      </c>
      <c r="K9" s="43">
        <f>+K13+K17+K21+K25+K29+K33+K37+K41+K45+K49+K53+K57+K61+K65+K69+K73+K77+K81</f>
        <v>2515</v>
      </c>
      <c r="L9" s="43">
        <f>SUM(M9:N9)</f>
        <v>59279</v>
      </c>
      <c r="M9" s="43">
        <f>+M13+M17+M21+M25+M29+M33+M37+M41+M45+M49+M53+M57+M61+M65+M69+M73+M77+M81</f>
        <v>52886</v>
      </c>
      <c r="N9" s="43">
        <f>+N13+N17+N21+N25+N29+N33+N37+N41+N45+N49+N53+N57+N61+N65+N69+N73+N77+N81</f>
        <v>6393</v>
      </c>
      <c r="P9" s="41"/>
      <c r="Q9" s="39"/>
      <c r="R9" s="39"/>
      <c r="S9" s="39"/>
      <c r="T9" s="39"/>
      <c r="U9" s="39"/>
      <c r="V9" s="40"/>
      <c r="W9" s="40"/>
      <c r="X9" s="39"/>
      <c r="Y9" s="39"/>
      <c r="Z9" s="39"/>
      <c r="AA9" s="39"/>
      <c r="AB9" s="39"/>
      <c r="AC9" s="38"/>
      <c r="AD9" s="12"/>
      <c r="AE9" s="12"/>
      <c r="AF9" s="12"/>
      <c r="AG9" s="10"/>
      <c r="AH9" s="10"/>
      <c r="AI9" s="10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L9" s="12"/>
      <c r="BM9" s="12"/>
      <c r="BN9" s="12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0"/>
      <c r="CH9" s="10"/>
      <c r="CI9" s="10"/>
      <c r="CK9" s="12"/>
      <c r="CL9" s="12"/>
      <c r="CM9" s="12"/>
      <c r="CN9" s="11"/>
      <c r="CO9" s="11"/>
      <c r="CP9" s="11"/>
      <c r="CQ9" s="11"/>
      <c r="CR9" s="11"/>
      <c r="CS9" s="11"/>
      <c r="CT9" s="11"/>
      <c r="CU9" s="11"/>
      <c r="CV9" s="11"/>
      <c r="CW9" s="10"/>
      <c r="CX9" s="10"/>
      <c r="CY9" s="10"/>
      <c r="CZ9" s="37"/>
    </row>
    <row r="10" spans="1:104">
      <c r="B10" s="51" t="s">
        <v>10</v>
      </c>
      <c r="C10" s="43">
        <f>SUM(D10:E10)</f>
        <v>476422</v>
      </c>
      <c r="D10" s="43">
        <f>+G10+J10+M10</f>
        <v>307377</v>
      </c>
      <c r="E10" s="43">
        <f>+H10+K10+N10</f>
        <v>169045</v>
      </c>
      <c r="F10" s="43">
        <f>SUM(G10:H10)</f>
        <v>378303</v>
      </c>
      <c r="G10" s="43">
        <f>+G14+G18+G22+G26+G30+G34+G38+G42+G46+G50+G54+G58+G62+G66+G70+G74+G78+G82</f>
        <v>218142</v>
      </c>
      <c r="H10" s="43">
        <f>+H14+H18+H22+H26+H30+H34+H38+H42+H46+H50+H54+H58+H62+H66+H70+H74+H78+H82</f>
        <v>160161</v>
      </c>
      <c r="I10" s="43">
        <f>SUM(J10:K10)</f>
        <v>38621</v>
      </c>
      <c r="J10" s="43">
        <f>+J14+J18+J22+J26+J30+J34+J38+J42+J46+J50+J54+J58+J62+J66+J70+J74+J78+J82</f>
        <v>36218</v>
      </c>
      <c r="K10" s="43">
        <f>+K14+K18+K22+K26+K30+K34+K38+K42+K46+K54+K58+K62+K66+K70+K74+K78+K82</f>
        <v>2403</v>
      </c>
      <c r="L10" s="43">
        <f>SUM(M10:N10)</f>
        <v>59498</v>
      </c>
      <c r="M10" s="43">
        <f>+M14+M18+M22+M26+M30+M34+M38+M42+M46+M50+M54+M58+M62+M66+M70+M74+M78+M82</f>
        <v>53017</v>
      </c>
      <c r="N10" s="43">
        <f>+N14+N18+N22+N26+N30+N34+N38+N42+N46+N54+N58+N62+N66+N70+N74+N78+N82</f>
        <v>6481</v>
      </c>
      <c r="P10" s="41"/>
      <c r="Q10" s="39"/>
      <c r="R10" s="39"/>
      <c r="S10" s="39"/>
      <c r="T10" s="39"/>
      <c r="U10" s="39"/>
      <c r="V10" s="40"/>
      <c r="W10" s="40"/>
      <c r="X10" s="39"/>
      <c r="Y10" s="39"/>
      <c r="Z10" s="39"/>
      <c r="AA10" s="39"/>
      <c r="AB10" s="39"/>
      <c r="AC10" s="38"/>
      <c r="AD10" s="12"/>
      <c r="AE10" s="12"/>
      <c r="AF10" s="12"/>
      <c r="AG10" s="10"/>
      <c r="AH10" s="10"/>
      <c r="AI10" s="10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L10" s="12"/>
      <c r="BM10" s="12"/>
      <c r="BN10" s="12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0"/>
      <c r="CH10" s="10"/>
      <c r="CI10" s="10"/>
      <c r="CK10" s="12"/>
      <c r="CL10" s="12"/>
      <c r="CM10" s="12"/>
      <c r="CN10" s="11"/>
      <c r="CO10" s="11"/>
      <c r="CP10" s="11"/>
      <c r="CQ10" s="11"/>
      <c r="CR10" s="11"/>
      <c r="CS10" s="11"/>
      <c r="CT10" s="11"/>
      <c r="CU10" s="11"/>
      <c r="CV10" s="11"/>
      <c r="CW10" s="10"/>
      <c r="CX10" s="10"/>
      <c r="CY10" s="10"/>
      <c r="CZ10" s="37"/>
    </row>
    <row r="11" spans="1:104" ht="4.5" customHeight="1">
      <c r="B11" s="5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P11" s="41"/>
      <c r="Q11" s="39"/>
      <c r="R11" s="39"/>
      <c r="S11" s="39"/>
      <c r="T11" s="39"/>
      <c r="U11" s="39"/>
      <c r="V11" s="40"/>
      <c r="W11" s="40"/>
      <c r="X11" s="39"/>
      <c r="Y11" s="39"/>
      <c r="Z11" s="39"/>
      <c r="AA11" s="39"/>
      <c r="AB11" s="39"/>
      <c r="AC11" s="38"/>
      <c r="AD11" s="12"/>
      <c r="AE11" s="12"/>
      <c r="AF11" s="12"/>
      <c r="AG11" s="10"/>
      <c r="AH11" s="10"/>
      <c r="AI11" s="10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L11" s="12"/>
      <c r="BM11" s="12"/>
      <c r="BN11" s="12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0"/>
      <c r="CH11" s="10"/>
      <c r="CI11" s="10"/>
      <c r="CK11" s="12"/>
      <c r="CL11" s="12"/>
      <c r="CM11" s="12"/>
      <c r="CN11" s="11"/>
      <c r="CO11" s="11"/>
      <c r="CP11" s="11"/>
      <c r="CQ11" s="11"/>
      <c r="CR11" s="11"/>
      <c r="CS11" s="11"/>
      <c r="CT11" s="11"/>
      <c r="CU11" s="11"/>
      <c r="CV11" s="11"/>
      <c r="CW11" s="10"/>
      <c r="CX11" s="10"/>
      <c r="CY11" s="10"/>
      <c r="CZ11" s="37"/>
    </row>
    <row r="12" spans="1:104">
      <c r="B12" s="49" t="s">
        <v>28</v>
      </c>
      <c r="C12" s="47">
        <f t="shared" ref="C12:N12" si="1">SUM(C13:C14)</f>
        <v>77441</v>
      </c>
      <c r="D12" s="47">
        <f t="shared" si="1"/>
        <v>77441</v>
      </c>
      <c r="E12" s="46">
        <f t="shared" si="1"/>
        <v>0</v>
      </c>
      <c r="F12" s="47">
        <f t="shared" si="1"/>
        <v>31431</v>
      </c>
      <c r="G12" s="47">
        <f t="shared" si="1"/>
        <v>31431</v>
      </c>
      <c r="H12" s="46">
        <f t="shared" si="1"/>
        <v>0</v>
      </c>
      <c r="I12" s="47">
        <f t="shared" si="1"/>
        <v>22824</v>
      </c>
      <c r="J12" s="47">
        <f t="shared" si="1"/>
        <v>22824</v>
      </c>
      <c r="K12" s="46">
        <f t="shared" si="1"/>
        <v>0</v>
      </c>
      <c r="L12" s="47">
        <f t="shared" si="1"/>
        <v>23186</v>
      </c>
      <c r="M12" s="47">
        <f t="shared" si="1"/>
        <v>23186</v>
      </c>
      <c r="N12" s="46">
        <f t="shared" si="1"/>
        <v>0</v>
      </c>
      <c r="P12" s="41"/>
      <c r="Q12" s="39"/>
      <c r="R12" s="39"/>
      <c r="S12" s="39"/>
      <c r="T12" s="39"/>
      <c r="U12" s="39"/>
      <c r="V12" s="40"/>
      <c r="W12" s="40"/>
      <c r="X12" s="39"/>
      <c r="Y12" s="39"/>
      <c r="Z12" s="39"/>
      <c r="AA12" s="39"/>
      <c r="AB12" s="39"/>
      <c r="AC12" s="38"/>
      <c r="AD12" s="12"/>
      <c r="AE12" s="12"/>
      <c r="AF12" s="12"/>
      <c r="AG12" s="10"/>
      <c r="AH12" s="10"/>
      <c r="AI12" s="10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L12" s="12"/>
      <c r="BM12" s="12"/>
      <c r="BN12" s="12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0"/>
      <c r="CH12" s="10"/>
      <c r="CI12" s="10"/>
      <c r="CK12" s="12"/>
      <c r="CL12" s="12"/>
      <c r="CM12" s="12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37"/>
    </row>
    <row r="13" spans="1:104">
      <c r="B13" s="45" t="s">
        <v>11</v>
      </c>
      <c r="C13" s="43">
        <f>SUM(D13:E13)</f>
        <v>39481</v>
      </c>
      <c r="D13" s="43">
        <f>+G13+J13+M13</f>
        <v>39481</v>
      </c>
      <c r="E13" s="42">
        <f>+H13+K13+N13</f>
        <v>0</v>
      </c>
      <c r="F13" s="43">
        <f>SUM(G13:H13)</f>
        <v>16210</v>
      </c>
      <c r="G13" s="43">
        <v>16210</v>
      </c>
      <c r="H13" s="42">
        <v>0</v>
      </c>
      <c r="I13" s="43">
        <f>SUM(J13:K13)</f>
        <v>11557</v>
      </c>
      <c r="J13" s="43">
        <v>11557</v>
      </c>
      <c r="K13" s="42">
        <v>0</v>
      </c>
      <c r="L13" s="43">
        <f>SUM(M13:N13)</f>
        <v>11714</v>
      </c>
      <c r="M13" s="43">
        <v>11714</v>
      </c>
      <c r="N13" s="42">
        <v>0</v>
      </c>
      <c r="P13" s="41"/>
      <c r="Q13" s="39"/>
      <c r="R13" s="39"/>
      <c r="S13" s="39"/>
      <c r="T13" s="39"/>
      <c r="U13" s="39"/>
      <c r="V13" s="40"/>
      <c r="W13" s="40"/>
      <c r="X13" s="39"/>
      <c r="Y13" s="39"/>
      <c r="Z13" s="39"/>
      <c r="AA13" s="39"/>
      <c r="AB13" s="39"/>
      <c r="AC13" s="38"/>
      <c r="AD13" s="12"/>
      <c r="AE13" s="12"/>
      <c r="AF13" s="12"/>
      <c r="AG13" s="10"/>
      <c r="AH13" s="10"/>
      <c r="AI13" s="10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L13" s="12"/>
      <c r="BM13" s="12"/>
      <c r="BN13" s="12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0"/>
      <c r="CH13" s="10"/>
      <c r="CI13" s="10"/>
      <c r="CK13" s="12"/>
      <c r="CL13" s="12"/>
      <c r="CM13" s="12"/>
      <c r="CN13" s="11"/>
      <c r="CO13" s="11"/>
      <c r="CP13" s="11"/>
      <c r="CQ13" s="11"/>
      <c r="CR13" s="11"/>
      <c r="CS13" s="11"/>
      <c r="CT13" s="11"/>
      <c r="CU13" s="11"/>
      <c r="CV13" s="11"/>
      <c r="CW13" s="10"/>
      <c r="CX13" s="10"/>
      <c r="CY13" s="10"/>
      <c r="CZ13" s="37"/>
    </row>
    <row r="14" spans="1:104">
      <c r="B14" s="45" t="s">
        <v>10</v>
      </c>
      <c r="C14" s="43">
        <f>SUM(D14:E14)</f>
        <v>37960</v>
      </c>
      <c r="D14" s="43">
        <f>+G14+J14+M14</f>
        <v>37960</v>
      </c>
      <c r="E14" s="42">
        <f>+H14+K14+N14</f>
        <v>0</v>
      </c>
      <c r="F14" s="43">
        <f>SUM(G14:H14)</f>
        <v>15221</v>
      </c>
      <c r="G14" s="43">
        <v>15221</v>
      </c>
      <c r="H14" s="42">
        <v>0</v>
      </c>
      <c r="I14" s="43">
        <f>SUM(J14:K14)</f>
        <v>11267</v>
      </c>
      <c r="J14" s="43">
        <v>11267</v>
      </c>
      <c r="K14" s="42">
        <v>0</v>
      </c>
      <c r="L14" s="43">
        <f>SUM(M14:N14)</f>
        <v>11472</v>
      </c>
      <c r="M14" s="43">
        <v>11472</v>
      </c>
      <c r="N14" s="42">
        <v>0</v>
      </c>
      <c r="P14" s="41"/>
      <c r="Q14" s="39"/>
      <c r="R14" s="39"/>
      <c r="S14" s="39"/>
      <c r="T14" s="39"/>
      <c r="U14" s="39"/>
      <c r="V14" s="40"/>
      <c r="W14" s="40"/>
      <c r="X14" s="39"/>
      <c r="Y14" s="39"/>
      <c r="Z14" s="39"/>
      <c r="AA14" s="39"/>
      <c r="AB14" s="39"/>
      <c r="AC14" s="38"/>
      <c r="AD14" s="12"/>
      <c r="AE14" s="12"/>
      <c r="AF14" s="12"/>
      <c r="AG14" s="10"/>
      <c r="AH14" s="10"/>
      <c r="AI14" s="10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L14" s="12"/>
      <c r="BM14" s="12"/>
      <c r="BN14" s="12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0"/>
      <c r="CH14" s="10"/>
      <c r="CI14" s="10"/>
      <c r="CK14" s="12"/>
      <c r="CL14" s="12"/>
      <c r="CM14" s="12"/>
      <c r="CN14" s="11"/>
      <c r="CO14" s="11"/>
      <c r="CP14" s="11"/>
      <c r="CQ14" s="11"/>
      <c r="CR14" s="11"/>
      <c r="CS14" s="11"/>
      <c r="CT14" s="11"/>
      <c r="CU14" s="11"/>
      <c r="CV14" s="11"/>
      <c r="CW14" s="10"/>
      <c r="CX14" s="10"/>
      <c r="CY14" s="10"/>
      <c r="CZ14" s="37"/>
    </row>
    <row r="15" spans="1:104" ht="4.5" customHeight="1">
      <c r="B15" s="45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41"/>
      <c r="Q15" s="39"/>
      <c r="R15" s="39"/>
      <c r="S15" s="39"/>
      <c r="T15" s="39"/>
      <c r="U15" s="39"/>
      <c r="V15" s="40"/>
      <c r="W15" s="40"/>
      <c r="X15" s="39"/>
      <c r="Y15" s="39"/>
      <c r="Z15" s="39"/>
      <c r="AA15" s="39"/>
      <c r="AB15" s="39"/>
      <c r="AC15" s="38"/>
      <c r="AD15" s="12"/>
      <c r="AE15" s="12"/>
      <c r="AF15" s="12"/>
      <c r="AG15" s="10"/>
      <c r="AH15" s="10"/>
      <c r="AI15" s="10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L15" s="12"/>
      <c r="BM15" s="12"/>
      <c r="BN15" s="12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0"/>
      <c r="CH15" s="10"/>
      <c r="CI15" s="10"/>
      <c r="CK15" s="12"/>
      <c r="CL15" s="12"/>
      <c r="CM15" s="12"/>
      <c r="CN15" s="11"/>
      <c r="CO15" s="11"/>
      <c r="CP15" s="11"/>
      <c r="CQ15" s="11"/>
      <c r="CR15" s="11"/>
      <c r="CS15" s="11"/>
      <c r="CT15" s="11"/>
      <c r="CU15" s="11"/>
      <c r="CV15" s="11"/>
      <c r="CW15" s="10"/>
      <c r="CX15" s="10"/>
      <c r="CY15" s="10"/>
      <c r="CZ15" s="37"/>
    </row>
    <row r="16" spans="1:104">
      <c r="B16" s="49" t="s">
        <v>27</v>
      </c>
      <c r="C16" s="47">
        <f>SUM(D16:E16)</f>
        <v>38717</v>
      </c>
      <c r="D16" s="47">
        <f>SUM(D17:D18)</f>
        <v>18288</v>
      </c>
      <c r="E16" s="46">
        <f>SUM(E17:E18)</f>
        <v>20429</v>
      </c>
      <c r="F16" s="47">
        <f>SUM(F17:F18)</f>
        <v>31531</v>
      </c>
      <c r="G16" s="47">
        <f>SUM(G17:G18)</f>
        <v>11724</v>
      </c>
      <c r="H16" s="46">
        <f>SUM(H17:H18)</f>
        <v>19807</v>
      </c>
      <c r="I16" s="53">
        <f>SUM(J16:K16)</f>
        <v>136</v>
      </c>
      <c r="J16" s="53">
        <f>SUM(J17:J18)</f>
        <v>136</v>
      </c>
      <c r="K16" s="46">
        <f>SUM(K17:K18)</f>
        <v>0</v>
      </c>
      <c r="L16" s="47">
        <f>SUM(L17:L18)</f>
        <v>7050</v>
      </c>
      <c r="M16" s="47">
        <f>SUM(M17:M18)</f>
        <v>6428</v>
      </c>
      <c r="N16" s="46">
        <f>SUM(N17:N18)</f>
        <v>622</v>
      </c>
      <c r="P16" s="41"/>
      <c r="Q16" s="39"/>
      <c r="R16" s="39"/>
      <c r="S16" s="39"/>
      <c r="T16" s="39"/>
      <c r="U16" s="39"/>
      <c r="V16" s="40"/>
      <c r="W16" s="40"/>
      <c r="X16" s="39"/>
      <c r="Y16" s="39"/>
      <c r="Z16" s="39"/>
      <c r="AA16" s="39"/>
      <c r="AB16" s="39"/>
      <c r="AC16" s="38"/>
      <c r="AD16" s="12"/>
      <c r="AE16" s="12"/>
      <c r="AF16" s="12"/>
      <c r="AG16" s="10"/>
      <c r="AH16" s="10"/>
      <c r="AI16" s="10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L16" s="12"/>
      <c r="BM16" s="12"/>
      <c r="BN16" s="12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0"/>
      <c r="CH16" s="10"/>
      <c r="CI16" s="10"/>
      <c r="CK16" s="12"/>
      <c r="CL16" s="12"/>
      <c r="CM16" s="12"/>
      <c r="CN16" s="11"/>
      <c r="CO16" s="11"/>
      <c r="CP16" s="11"/>
      <c r="CQ16" s="11"/>
      <c r="CR16" s="11"/>
      <c r="CS16" s="11"/>
      <c r="CT16" s="11"/>
      <c r="CU16" s="11"/>
      <c r="CV16" s="11"/>
      <c r="CW16" s="10"/>
      <c r="CX16" s="10"/>
      <c r="CY16" s="10"/>
      <c r="CZ16" s="37"/>
    </row>
    <row r="17" spans="2:104">
      <c r="B17" s="45" t="s">
        <v>11</v>
      </c>
      <c r="C17" s="43">
        <f>SUM(D17:E17)</f>
        <v>19800</v>
      </c>
      <c r="D17" s="43">
        <f>SUM(G17,J17,M17)</f>
        <v>9283</v>
      </c>
      <c r="E17" s="42">
        <f>SUM(H17,K17,N17)</f>
        <v>10517</v>
      </c>
      <c r="F17" s="43">
        <f>SUM(G17:H17)</f>
        <v>16119</v>
      </c>
      <c r="G17" s="43">
        <v>5924</v>
      </c>
      <c r="H17" s="42">
        <v>10195</v>
      </c>
      <c r="I17" s="52">
        <f>SUM(J17:K17)</f>
        <v>69</v>
      </c>
      <c r="J17" s="52">
        <v>69</v>
      </c>
      <c r="K17" s="42">
        <v>0</v>
      </c>
      <c r="L17" s="43">
        <f>SUM(M17:N17)</f>
        <v>3612</v>
      </c>
      <c r="M17" s="43">
        <v>3290</v>
      </c>
      <c r="N17" s="42">
        <v>322</v>
      </c>
      <c r="P17" s="41"/>
      <c r="Q17" s="39"/>
      <c r="R17" s="39"/>
      <c r="S17" s="39"/>
      <c r="T17" s="39"/>
      <c r="U17" s="39"/>
      <c r="V17" s="40"/>
      <c r="W17" s="40"/>
      <c r="X17" s="39"/>
      <c r="Y17" s="39"/>
      <c r="Z17" s="39"/>
      <c r="AA17" s="39"/>
      <c r="AB17" s="39"/>
      <c r="AC17" s="38"/>
      <c r="AD17" s="12"/>
      <c r="AE17" s="12"/>
      <c r="AF17" s="12"/>
      <c r="AG17" s="10"/>
      <c r="AH17" s="10"/>
      <c r="AI17" s="10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L17" s="12"/>
      <c r="BM17" s="12"/>
      <c r="BN17" s="12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0"/>
      <c r="CH17" s="10"/>
      <c r="CI17" s="10"/>
      <c r="CK17" s="12"/>
      <c r="CL17" s="12"/>
      <c r="CM17" s="12"/>
      <c r="CN17" s="11"/>
      <c r="CO17" s="11"/>
      <c r="CP17" s="11"/>
      <c r="CQ17" s="11"/>
      <c r="CR17" s="11"/>
      <c r="CS17" s="11"/>
      <c r="CT17" s="11"/>
      <c r="CU17" s="11"/>
      <c r="CV17" s="11"/>
      <c r="CW17" s="10"/>
      <c r="CX17" s="10"/>
      <c r="CY17" s="10"/>
      <c r="CZ17" s="37"/>
    </row>
    <row r="18" spans="2:104">
      <c r="B18" s="45" t="s">
        <v>10</v>
      </c>
      <c r="C18" s="43">
        <f>SUM(D18:E18)</f>
        <v>18917</v>
      </c>
      <c r="D18" s="43">
        <f>SUM(G18,J18,M18)</f>
        <v>9005</v>
      </c>
      <c r="E18" s="42">
        <f>SUM(H18,K18,N18)</f>
        <v>9912</v>
      </c>
      <c r="F18" s="43">
        <f>SUM(G18:H18)</f>
        <v>15412</v>
      </c>
      <c r="G18" s="43">
        <v>5800</v>
      </c>
      <c r="H18" s="42">
        <v>9612</v>
      </c>
      <c r="I18" s="52">
        <f>SUM(J18:K18)</f>
        <v>67</v>
      </c>
      <c r="J18" s="52">
        <v>67</v>
      </c>
      <c r="K18" s="42">
        <v>0</v>
      </c>
      <c r="L18" s="43">
        <f>SUM(M18:N18)</f>
        <v>3438</v>
      </c>
      <c r="M18" s="43">
        <v>3138</v>
      </c>
      <c r="N18" s="42">
        <v>300</v>
      </c>
      <c r="P18" s="41"/>
      <c r="Q18" s="39"/>
      <c r="R18" s="39"/>
      <c r="S18" s="39"/>
      <c r="T18" s="39"/>
      <c r="U18" s="39"/>
      <c r="V18" s="40"/>
      <c r="W18" s="40"/>
      <c r="X18" s="39"/>
      <c r="Y18" s="39"/>
      <c r="Z18" s="39"/>
      <c r="AA18" s="39"/>
      <c r="AB18" s="39"/>
      <c r="AC18" s="38"/>
      <c r="AD18" s="12"/>
      <c r="AE18" s="12"/>
      <c r="AF18" s="12"/>
      <c r="AG18" s="10"/>
      <c r="AH18" s="10"/>
      <c r="AI18" s="10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L18" s="12"/>
      <c r="BM18" s="12"/>
      <c r="BN18" s="12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0"/>
      <c r="CH18" s="10"/>
      <c r="CI18" s="10"/>
      <c r="CK18" s="12"/>
      <c r="CL18" s="12"/>
      <c r="CM18" s="12"/>
      <c r="CN18" s="11"/>
      <c r="CO18" s="11"/>
      <c r="CP18" s="11"/>
      <c r="CQ18" s="11"/>
      <c r="CR18" s="11"/>
      <c r="CS18" s="11"/>
      <c r="CT18" s="11"/>
      <c r="CU18" s="11"/>
      <c r="CV18" s="11"/>
      <c r="CW18" s="10"/>
      <c r="CX18" s="10"/>
      <c r="CY18" s="10"/>
      <c r="CZ18" s="37"/>
    </row>
    <row r="19" spans="2:104" ht="4.5" customHeight="1">
      <c r="B19" s="4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P19" s="41"/>
      <c r="Q19" s="39"/>
      <c r="R19" s="39"/>
      <c r="S19" s="39"/>
      <c r="T19" s="39"/>
      <c r="U19" s="39"/>
      <c r="V19" s="40"/>
      <c r="W19" s="40"/>
      <c r="X19" s="39"/>
      <c r="Y19" s="39"/>
      <c r="Z19" s="39"/>
      <c r="AA19" s="39"/>
      <c r="AB19" s="39"/>
      <c r="AC19" s="38"/>
      <c r="AD19" s="12"/>
      <c r="AE19" s="12"/>
      <c r="AF19" s="12"/>
      <c r="AG19" s="10"/>
      <c r="AH19" s="10"/>
      <c r="AI19" s="10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L19" s="12"/>
      <c r="BM19" s="12"/>
      <c r="BN19" s="12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0"/>
      <c r="CH19" s="10"/>
      <c r="CI19" s="10"/>
      <c r="CK19" s="12"/>
      <c r="CL19" s="12"/>
      <c r="CM19" s="12"/>
      <c r="CN19" s="11"/>
      <c r="CO19" s="11"/>
      <c r="CP19" s="11"/>
      <c r="CQ19" s="11"/>
      <c r="CR19" s="11"/>
      <c r="CS19" s="11"/>
      <c r="CT19" s="11"/>
      <c r="CU19" s="11"/>
      <c r="CV19" s="11"/>
      <c r="CW19" s="10"/>
      <c r="CX19" s="10"/>
      <c r="CY19" s="10"/>
      <c r="CZ19" s="37"/>
    </row>
    <row r="20" spans="2:104">
      <c r="B20" s="49" t="s">
        <v>26</v>
      </c>
      <c r="C20" s="47">
        <f t="shared" ref="C20:N20" si="2">SUM(C21:C22)</f>
        <v>66440</v>
      </c>
      <c r="D20" s="47">
        <f t="shared" si="2"/>
        <v>18369</v>
      </c>
      <c r="E20" s="46">
        <f t="shared" si="2"/>
        <v>48071</v>
      </c>
      <c r="F20" s="47">
        <f t="shared" si="2"/>
        <v>61895</v>
      </c>
      <c r="G20" s="47">
        <f t="shared" si="2"/>
        <v>14720</v>
      </c>
      <c r="H20" s="46">
        <f t="shared" si="2"/>
        <v>47175</v>
      </c>
      <c r="I20" s="47">
        <f t="shared" si="2"/>
        <v>931</v>
      </c>
      <c r="J20" s="47">
        <f t="shared" si="2"/>
        <v>749</v>
      </c>
      <c r="K20" s="46">
        <f t="shared" si="2"/>
        <v>182</v>
      </c>
      <c r="L20" s="47">
        <f t="shared" si="2"/>
        <v>3614</v>
      </c>
      <c r="M20" s="47">
        <f t="shared" si="2"/>
        <v>2900</v>
      </c>
      <c r="N20" s="46">
        <f t="shared" si="2"/>
        <v>714</v>
      </c>
      <c r="P20" s="41"/>
      <c r="Q20" s="39"/>
      <c r="R20" s="39"/>
      <c r="S20" s="39"/>
      <c r="T20" s="39"/>
      <c r="U20" s="39"/>
      <c r="V20" s="40"/>
      <c r="W20" s="40"/>
      <c r="X20" s="39"/>
      <c r="Y20" s="39"/>
      <c r="Z20" s="39"/>
      <c r="AA20" s="39"/>
      <c r="AB20" s="39"/>
      <c r="AC20" s="38"/>
      <c r="AD20" s="12"/>
      <c r="AE20" s="12"/>
      <c r="AF20" s="12"/>
      <c r="AG20" s="10"/>
      <c r="AH20" s="10"/>
      <c r="AI20" s="10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L20" s="12"/>
      <c r="BM20" s="12"/>
      <c r="BN20" s="12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0"/>
      <c r="CH20" s="10"/>
      <c r="CI20" s="10"/>
      <c r="CK20" s="12"/>
      <c r="CL20" s="12"/>
      <c r="CM20" s="12"/>
      <c r="CN20" s="11"/>
      <c r="CO20" s="11"/>
      <c r="CP20" s="11"/>
      <c r="CQ20" s="11"/>
      <c r="CR20" s="11"/>
      <c r="CS20" s="11"/>
      <c r="CT20" s="11"/>
      <c r="CU20" s="11"/>
      <c r="CV20" s="11"/>
      <c r="CW20" s="10"/>
      <c r="CX20" s="10"/>
      <c r="CY20" s="10"/>
      <c r="CZ20" s="37"/>
    </row>
    <row r="21" spans="2:104">
      <c r="B21" s="45" t="s">
        <v>11</v>
      </c>
      <c r="C21" s="43">
        <f>SUM(D21:E21)</f>
        <v>34028</v>
      </c>
      <c r="D21" s="43">
        <f>SUM(G21,J21,M21)</f>
        <v>9280</v>
      </c>
      <c r="E21" s="42">
        <f>SUM(H21,K21,N21)</f>
        <v>24748</v>
      </c>
      <c r="F21" s="43">
        <f>SUM(G21:H21)</f>
        <v>31803</v>
      </c>
      <c r="G21" s="43">
        <v>7508</v>
      </c>
      <c r="H21" s="42">
        <v>24295</v>
      </c>
      <c r="I21" s="43">
        <f>SUM(J21:K21)</f>
        <v>488</v>
      </c>
      <c r="J21" s="43">
        <v>389</v>
      </c>
      <c r="K21" s="42">
        <v>99</v>
      </c>
      <c r="L21" s="43">
        <f>SUM(M21:N21)</f>
        <v>1737</v>
      </c>
      <c r="M21" s="43">
        <v>1383</v>
      </c>
      <c r="N21" s="42">
        <v>354</v>
      </c>
      <c r="P21" s="41"/>
      <c r="Q21" s="39"/>
      <c r="R21" s="39"/>
      <c r="S21" s="39"/>
      <c r="T21" s="39"/>
      <c r="U21" s="39"/>
      <c r="V21" s="40"/>
      <c r="W21" s="40"/>
      <c r="X21" s="39"/>
      <c r="Y21" s="39"/>
      <c r="Z21" s="39"/>
      <c r="AA21" s="39"/>
      <c r="AB21" s="39"/>
      <c r="AC21" s="38"/>
      <c r="AD21" s="12"/>
      <c r="AE21" s="12"/>
      <c r="AF21" s="12"/>
      <c r="AG21" s="10"/>
      <c r="AH21" s="10"/>
      <c r="AI21" s="10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L21" s="12"/>
      <c r="BM21" s="12"/>
      <c r="BN21" s="12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0"/>
      <c r="CH21" s="10"/>
      <c r="CI21" s="10"/>
      <c r="CK21" s="12"/>
      <c r="CL21" s="12"/>
      <c r="CM21" s="12"/>
      <c r="CN21" s="11"/>
      <c r="CO21" s="11"/>
      <c r="CP21" s="11"/>
      <c r="CQ21" s="11"/>
      <c r="CR21" s="11"/>
      <c r="CS21" s="11"/>
      <c r="CT21" s="11"/>
      <c r="CU21" s="11"/>
      <c r="CV21" s="11"/>
      <c r="CW21" s="10"/>
      <c r="CX21" s="10"/>
      <c r="CY21" s="10"/>
      <c r="CZ21" s="37"/>
    </row>
    <row r="22" spans="2:104">
      <c r="B22" s="45" t="s">
        <v>10</v>
      </c>
      <c r="C22" s="43">
        <f>SUM(D22:E22)</f>
        <v>32412</v>
      </c>
      <c r="D22" s="43">
        <f>SUM(G22,J22,M22)</f>
        <v>9089</v>
      </c>
      <c r="E22" s="42">
        <f>SUM(H22,K22,N22)</f>
        <v>23323</v>
      </c>
      <c r="F22" s="43">
        <f>SUM(G22:H22)</f>
        <v>30092</v>
      </c>
      <c r="G22" s="43">
        <v>7212</v>
      </c>
      <c r="H22" s="42">
        <v>22880</v>
      </c>
      <c r="I22" s="43">
        <f>SUM(J22:K22)</f>
        <v>443</v>
      </c>
      <c r="J22" s="43">
        <v>360</v>
      </c>
      <c r="K22" s="42">
        <v>83</v>
      </c>
      <c r="L22" s="43">
        <f>SUM(M22:N22)</f>
        <v>1877</v>
      </c>
      <c r="M22" s="43">
        <v>1517</v>
      </c>
      <c r="N22" s="42">
        <v>360</v>
      </c>
      <c r="P22" s="41"/>
      <c r="Q22" s="39"/>
      <c r="R22" s="39"/>
      <c r="S22" s="39"/>
      <c r="T22" s="39"/>
      <c r="U22" s="39"/>
      <c r="V22" s="40"/>
      <c r="W22" s="40"/>
      <c r="X22" s="39"/>
      <c r="Y22" s="39"/>
      <c r="Z22" s="39"/>
      <c r="AA22" s="39"/>
      <c r="AB22" s="39"/>
      <c r="AC22" s="38"/>
      <c r="AD22" s="12"/>
      <c r="AE22" s="12"/>
      <c r="AF22" s="12"/>
      <c r="AG22" s="10"/>
      <c r="AH22" s="10"/>
      <c r="AI22" s="10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L22" s="12"/>
      <c r="BM22" s="12"/>
      <c r="BN22" s="12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0"/>
      <c r="CH22" s="10"/>
      <c r="CI22" s="10"/>
      <c r="CK22" s="12"/>
      <c r="CL22" s="12"/>
      <c r="CM22" s="12"/>
      <c r="CN22" s="11"/>
      <c r="CO22" s="11"/>
      <c r="CP22" s="11"/>
      <c r="CQ22" s="11"/>
      <c r="CR22" s="11"/>
      <c r="CS22" s="11"/>
      <c r="CT22" s="11"/>
      <c r="CU22" s="11"/>
      <c r="CV22" s="11"/>
      <c r="CW22" s="10"/>
      <c r="CX22" s="10"/>
      <c r="CY22" s="10"/>
      <c r="CZ22" s="37"/>
    </row>
    <row r="23" spans="2:104" ht="4.5" customHeight="1">
      <c r="B23" s="45"/>
      <c r="C23" s="50"/>
      <c r="D23" s="50"/>
      <c r="E23" s="50"/>
      <c r="F23" s="50"/>
      <c r="G23" s="50"/>
      <c r="H23" s="50"/>
      <c r="I23" s="43"/>
      <c r="J23" s="43"/>
      <c r="K23" s="43"/>
      <c r="L23" s="50"/>
      <c r="M23" s="50"/>
      <c r="N23" s="50"/>
      <c r="P23" s="41"/>
      <c r="Q23" s="39"/>
      <c r="R23" s="39"/>
      <c r="S23" s="39"/>
      <c r="T23" s="39"/>
      <c r="U23" s="39"/>
      <c r="V23" s="40"/>
      <c r="W23" s="40"/>
      <c r="X23" s="39"/>
      <c r="Y23" s="39"/>
      <c r="Z23" s="39"/>
      <c r="AA23" s="39"/>
      <c r="AB23" s="39"/>
      <c r="AC23" s="38"/>
      <c r="AD23" s="12"/>
      <c r="AE23" s="12"/>
      <c r="AF23" s="12"/>
      <c r="AG23" s="10"/>
      <c r="AH23" s="10"/>
      <c r="AI23" s="10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L23" s="12"/>
      <c r="BM23" s="12"/>
      <c r="BN23" s="12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0"/>
      <c r="CH23" s="10"/>
      <c r="CI23" s="10"/>
      <c r="CK23" s="12"/>
      <c r="CL23" s="12"/>
      <c r="CM23" s="12"/>
      <c r="CN23" s="11"/>
      <c r="CO23" s="11"/>
      <c r="CP23" s="11"/>
      <c r="CQ23" s="11"/>
      <c r="CR23" s="11"/>
      <c r="CS23" s="11"/>
      <c r="CT23" s="11"/>
      <c r="CU23" s="11"/>
      <c r="CV23" s="11"/>
      <c r="CW23" s="10"/>
      <c r="CX23" s="10"/>
      <c r="CY23" s="10"/>
      <c r="CZ23" s="37"/>
    </row>
    <row r="24" spans="2:104">
      <c r="B24" s="49" t="s">
        <v>25</v>
      </c>
      <c r="C24" s="47">
        <f t="shared" ref="C24:N24" si="3">SUM(C25:C26)</f>
        <v>40642</v>
      </c>
      <c r="D24" s="47">
        <f t="shared" si="3"/>
        <v>20029</v>
      </c>
      <c r="E24" s="46">
        <f t="shared" si="3"/>
        <v>20613</v>
      </c>
      <c r="F24" s="47">
        <f t="shared" si="3"/>
        <v>36521</v>
      </c>
      <c r="G24" s="47">
        <f t="shared" si="3"/>
        <v>16607</v>
      </c>
      <c r="H24" s="46">
        <f t="shared" si="3"/>
        <v>19914</v>
      </c>
      <c r="I24" s="47">
        <f t="shared" si="3"/>
        <v>132</v>
      </c>
      <c r="J24" s="47">
        <f t="shared" si="3"/>
        <v>104</v>
      </c>
      <c r="K24" s="46">
        <f t="shared" si="3"/>
        <v>28</v>
      </c>
      <c r="L24" s="47">
        <f t="shared" si="3"/>
        <v>3989</v>
      </c>
      <c r="M24" s="47">
        <f t="shared" si="3"/>
        <v>3318</v>
      </c>
      <c r="N24" s="46">
        <f t="shared" si="3"/>
        <v>671</v>
      </c>
      <c r="P24" s="41"/>
      <c r="Q24" s="39"/>
      <c r="R24" s="39"/>
      <c r="S24" s="39"/>
      <c r="T24" s="39"/>
      <c r="U24" s="39"/>
      <c r="V24" s="40"/>
      <c r="W24" s="40"/>
      <c r="X24" s="39"/>
      <c r="Y24" s="39"/>
      <c r="Z24" s="39"/>
      <c r="AA24" s="39"/>
      <c r="AB24" s="39"/>
      <c r="AC24" s="38"/>
      <c r="AD24" s="12"/>
      <c r="AE24" s="12"/>
      <c r="AF24" s="12"/>
      <c r="AG24" s="10"/>
      <c r="AH24" s="10"/>
      <c r="AI24" s="10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L24" s="12"/>
      <c r="BM24" s="12"/>
      <c r="BN24" s="12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0"/>
      <c r="CH24" s="10"/>
      <c r="CI24" s="10"/>
      <c r="CK24" s="12"/>
      <c r="CL24" s="12"/>
      <c r="CM24" s="12"/>
      <c r="CN24" s="11"/>
      <c r="CO24" s="11"/>
      <c r="CP24" s="11"/>
      <c r="CQ24" s="11"/>
      <c r="CR24" s="11"/>
      <c r="CS24" s="11"/>
      <c r="CT24" s="11"/>
      <c r="CU24" s="11"/>
      <c r="CV24" s="11"/>
      <c r="CW24" s="10"/>
      <c r="CX24" s="10"/>
      <c r="CY24" s="10"/>
      <c r="CZ24" s="37"/>
    </row>
    <row r="25" spans="2:104">
      <c r="B25" s="45" t="s">
        <v>11</v>
      </c>
      <c r="C25" s="43">
        <f>SUM(D25:E25)</f>
        <v>21144</v>
      </c>
      <c r="D25" s="43">
        <f>SUM(G25,J25,M25)</f>
        <v>10402</v>
      </c>
      <c r="E25" s="42">
        <f>SUM(H25,K25,N25)</f>
        <v>10742</v>
      </c>
      <c r="F25" s="43">
        <f>SUM(G25:H25)</f>
        <v>19089</v>
      </c>
      <c r="G25" s="43">
        <v>8689</v>
      </c>
      <c r="H25" s="42">
        <v>10400</v>
      </c>
      <c r="I25" s="43">
        <f>SUM(J25:K25)</f>
        <v>64</v>
      </c>
      <c r="J25" s="43">
        <v>47</v>
      </c>
      <c r="K25" s="42">
        <v>17</v>
      </c>
      <c r="L25" s="43">
        <f>SUM(M25:N25)</f>
        <v>1991</v>
      </c>
      <c r="M25" s="43">
        <v>1666</v>
      </c>
      <c r="N25" s="42">
        <v>325</v>
      </c>
      <c r="P25" s="41"/>
      <c r="Q25" s="39"/>
      <c r="R25" s="39"/>
      <c r="S25" s="39"/>
      <c r="T25" s="39"/>
      <c r="U25" s="39"/>
      <c r="V25" s="40"/>
      <c r="W25" s="40"/>
      <c r="X25" s="39"/>
      <c r="Y25" s="39"/>
      <c r="Z25" s="39"/>
      <c r="AA25" s="39"/>
      <c r="AB25" s="39"/>
      <c r="AC25" s="38"/>
      <c r="AD25" s="12"/>
      <c r="AE25" s="12"/>
      <c r="AF25" s="12"/>
      <c r="AG25" s="10"/>
      <c r="AH25" s="10"/>
      <c r="AI25" s="10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L25" s="12"/>
      <c r="BM25" s="12"/>
      <c r="BN25" s="12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0"/>
      <c r="CH25" s="10"/>
      <c r="CI25" s="10"/>
      <c r="CK25" s="12"/>
      <c r="CL25" s="12"/>
      <c r="CM25" s="12"/>
      <c r="CN25" s="11"/>
      <c r="CO25" s="11"/>
      <c r="CP25" s="11"/>
      <c r="CQ25" s="11"/>
      <c r="CR25" s="11"/>
      <c r="CS25" s="11"/>
      <c r="CT25" s="11"/>
      <c r="CU25" s="11"/>
      <c r="CV25" s="11"/>
      <c r="CW25" s="10"/>
      <c r="CX25" s="10"/>
      <c r="CY25" s="10"/>
      <c r="CZ25" s="37"/>
    </row>
    <row r="26" spans="2:104">
      <c r="B26" s="45" t="s">
        <v>10</v>
      </c>
      <c r="C26" s="43">
        <f>SUM(D26:E26)</f>
        <v>19498</v>
      </c>
      <c r="D26" s="43">
        <f>SUM(G26,J26,M26)</f>
        <v>9627</v>
      </c>
      <c r="E26" s="42">
        <f>SUM(H26,K26,N26)</f>
        <v>9871</v>
      </c>
      <c r="F26" s="43">
        <f>SUM(G26:H26)</f>
        <v>17432</v>
      </c>
      <c r="G26" s="43">
        <v>7918</v>
      </c>
      <c r="H26" s="42">
        <v>9514</v>
      </c>
      <c r="I26" s="43">
        <f>SUM(J26:K26)</f>
        <v>68</v>
      </c>
      <c r="J26" s="43">
        <v>57</v>
      </c>
      <c r="K26" s="42">
        <v>11</v>
      </c>
      <c r="L26" s="43">
        <f>SUM(M26:N26)</f>
        <v>1998</v>
      </c>
      <c r="M26" s="43">
        <v>1652</v>
      </c>
      <c r="N26" s="42">
        <v>346</v>
      </c>
      <c r="P26" s="41"/>
      <c r="Q26" s="39"/>
      <c r="R26" s="39"/>
      <c r="S26" s="39"/>
      <c r="T26" s="39"/>
      <c r="U26" s="39"/>
      <c r="V26" s="40"/>
      <c r="W26" s="40"/>
      <c r="X26" s="39"/>
      <c r="Y26" s="39"/>
      <c r="Z26" s="39"/>
      <c r="AA26" s="39"/>
      <c r="AB26" s="39"/>
      <c r="AC26" s="38"/>
      <c r="AD26" s="12"/>
      <c r="AE26" s="12"/>
      <c r="AF26" s="12"/>
      <c r="AG26" s="10"/>
      <c r="AH26" s="10"/>
      <c r="AI26" s="10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L26" s="12"/>
      <c r="BM26" s="12"/>
      <c r="BN26" s="12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0"/>
      <c r="CH26" s="10"/>
      <c r="CI26" s="10"/>
      <c r="CK26" s="12"/>
      <c r="CL26" s="12"/>
      <c r="CM26" s="12"/>
      <c r="CN26" s="11"/>
      <c r="CO26" s="11"/>
      <c r="CP26" s="11"/>
      <c r="CQ26" s="11"/>
      <c r="CR26" s="11"/>
      <c r="CS26" s="11"/>
      <c r="CT26" s="11"/>
      <c r="CU26" s="11"/>
      <c r="CV26" s="11"/>
      <c r="CW26" s="10"/>
      <c r="CX26" s="10"/>
      <c r="CY26" s="10"/>
      <c r="CZ26" s="37"/>
    </row>
    <row r="27" spans="2:104" ht="4.5" customHeight="1">
      <c r="B27" s="45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P27" s="41"/>
      <c r="Q27" s="39"/>
      <c r="R27" s="39"/>
      <c r="S27" s="39"/>
      <c r="T27" s="39"/>
      <c r="U27" s="39"/>
      <c r="V27" s="40"/>
      <c r="W27" s="40"/>
      <c r="X27" s="39"/>
      <c r="Y27" s="39"/>
      <c r="Z27" s="39"/>
      <c r="AA27" s="39"/>
      <c r="AB27" s="39"/>
      <c r="AC27" s="38"/>
      <c r="AD27" s="12"/>
      <c r="AE27" s="12"/>
      <c r="AF27" s="12"/>
      <c r="AG27" s="10"/>
      <c r="AH27" s="10"/>
      <c r="AI27" s="10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L27" s="12"/>
      <c r="BM27" s="12"/>
      <c r="BN27" s="12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0"/>
      <c r="CH27" s="10"/>
      <c r="CI27" s="10"/>
      <c r="CK27" s="12"/>
      <c r="CL27" s="12"/>
      <c r="CM27" s="12"/>
      <c r="CN27" s="11"/>
      <c r="CO27" s="11"/>
      <c r="CP27" s="11"/>
      <c r="CQ27" s="11"/>
      <c r="CR27" s="11"/>
      <c r="CS27" s="11"/>
      <c r="CT27" s="11"/>
      <c r="CU27" s="11"/>
      <c r="CV27" s="11"/>
      <c r="CW27" s="10"/>
      <c r="CX27" s="10"/>
      <c r="CY27" s="10"/>
      <c r="CZ27" s="37"/>
    </row>
    <row r="28" spans="2:104">
      <c r="B28" s="49" t="s">
        <v>24</v>
      </c>
      <c r="C28" s="47">
        <f t="shared" ref="C28:N28" si="4">SUM(C29:C30)</f>
        <v>27275</v>
      </c>
      <c r="D28" s="47">
        <f t="shared" si="4"/>
        <v>13348</v>
      </c>
      <c r="E28" s="46">
        <f t="shared" si="4"/>
        <v>13927</v>
      </c>
      <c r="F28" s="47">
        <f t="shared" si="4"/>
        <v>23387</v>
      </c>
      <c r="G28" s="47">
        <f t="shared" si="4"/>
        <v>9896</v>
      </c>
      <c r="H28" s="46">
        <f t="shared" si="4"/>
        <v>13491</v>
      </c>
      <c r="I28" s="47">
        <f t="shared" si="4"/>
        <v>269</v>
      </c>
      <c r="J28" s="47">
        <f t="shared" si="4"/>
        <v>169</v>
      </c>
      <c r="K28" s="46">
        <f t="shared" si="4"/>
        <v>100</v>
      </c>
      <c r="L28" s="47">
        <f t="shared" si="4"/>
        <v>3619</v>
      </c>
      <c r="M28" s="47">
        <f t="shared" si="4"/>
        <v>3283</v>
      </c>
      <c r="N28" s="46">
        <f t="shared" si="4"/>
        <v>336</v>
      </c>
      <c r="P28" s="41"/>
      <c r="Q28" s="39"/>
      <c r="R28" s="39"/>
      <c r="S28" s="39"/>
      <c r="T28" s="39"/>
      <c r="U28" s="39"/>
      <c r="V28" s="40"/>
      <c r="W28" s="40"/>
      <c r="X28" s="39"/>
      <c r="Y28" s="39"/>
      <c r="Z28" s="39"/>
      <c r="AA28" s="39"/>
      <c r="AB28" s="39"/>
      <c r="AC28" s="38"/>
      <c r="AD28" s="12"/>
      <c r="AE28" s="12"/>
      <c r="AF28" s="12"/>
      <c r="AG28" s="10"/>
      <c r="AH28" s="10"/>
      <c r="AI28" s="10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L28" s="12"/>
      <c r="BM28" s="12"/>
      <c r="BN28" s="12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0"/>
      <c r="CH28" s="10"/>
      <c r="CI28" s="10"/>
      <c r="CK28" s="12"/>
      <c r="CL28" s="12"/>
      <c r="CM28" s="12"/>
      <c r="CN28" s="11"/>
      <c r="CO28" s="11"/>
      <c r="CP28" s="11"/>
      <c r="CQ28" s="11"/>
      <c r="CR28" s="11"/>
      <c r="CS28" s="11"/>
      <c r="CT28" s="11"/>
      <c r="CU28" s="11"/>
      <c r="CV28" s="11"/>
      <c r="CW28" s="10"/>
      <c r="CX28" s="10"/>
      <c r="CY28" s="10"/>
      <c r="CZ28" s="37"/>
    </row>
    <row r="29" spans="2:104">
      <c r="B29" s="45" t="s">
        <v>11</v>
      </c>
      <c r="C29" s="43">
        <f>SUM(D29:E29)</f>
        <v>13957</v>
      </c>
      <c r="D29" s="43">
        <f>SUM(G29,J29,M29)</f>
        <v>6790</v>
      </c>
      <c r="E29" s="42">
        <f>SUM(H29,K29,N29)</f>
        <v>7167</v>
      </c>
      <c r="F29" s="43">
        <f>SUM(G29:H29)</f>
        <v>12042</v>
      </c>
      <c r="G29" s="43">
        <v>5096</v>
      </c>
      <c r="H29" s="42">
        <v>6946</v>
      </c>
      <c r="I29" s="43">
        <f>SUM(J29:K29)</f>
        <v>143</v>
      </c>
      <c r="J29" s="43">
        <v>88</v>
      </c>
      <c r="K29" s="42">
        <v>55</v>
      </c>
      <c r="L29" s="43">
        <f>SUM(M29:N29)</f>
        <v>1772</v>
      </c>
      <c r="M29" s="43">
        <v>1606</v>
      </c>
      <c r="N29" s="42">
        <v>166</v>
      </c>
      <c r="P29" s="41"/>
      <c r="Q29" s="39"/>
      <c r="R29" s="39"/>
      <c r="S29" s="39"/>
      <c r="T29" s="39"/>
      <c r="U29" s="39"/>
      <c r="V29" s="40"/>
      <c r="W29" s="40"/>
      <c r="X29" s="39"/>
      <c r="Y29" s="39"/>
      <c r="Z29" s="39"/>
      <c r="AA29" s="39"/>
      <c r="AB29" s="39"/>
      <c r="AC29" s="38"/>
      <c r="AD29" s="12"/>
      <c r="AE29" s="12"/>
      <c r="AF29" s="12"/>
      <c r="AG29" s="10"/>
      <c r="AH29" s="10"/>
      <c r="AI29" s="10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L29" s="12"/>
      <c r="BM29" s="12"/>
      <c r="BN29" s="12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0"/>
      <c r="CH29" s="10"/>
      <c r="CI29" s="10"/>
      <c r="CK29" s="12"/>
      <c r="CL29" s="12"/>
      <c r="CM29" s="12"/>
      <c r="CN29" s="11"/>
      <c r="CO29" s="11"/>
      <c r="CP29" s="11"/>
      <c r="CQ29" s="11"/>
      <c r="CR29" s="11"/>
      <c r="CS29" s="11"/>
      <c r="CT29" s="11"/>
      <c r="CU29" s="11"/>
      <c r="CV29" s="11"/>
      <c r="CW29" s="10"/>
      <c r="CX29" s="10"/>
      <c r="CY29" s="10"/>
      <c r="CZ29" s="37"/>
    </row>
    <row r="30" spans="2:104">
      <c r="B30" s="45" t="s">
        <v>10</v>
      </c>
      <c r="C30" s="43">
        <f>SUM(D30:E30)</f>
        <v>13318</v>
      </c>
      <c r="D30" s="43">
        <f>SUM(G30,J30,M30)</f>
        <v>6558</v>
      </c>
      <c r="E30" s="42">
        <f>SUM(H30,K30,N30)</f>
        <v>6760</v>
      </c>
      <c r="F30" s="43">
        <f>SUM(G30:H30)</f>
        <v>11345</v>
      </c>
      <c r="G30" s="43">
        <v>4800</v>
      </c>
      <c r="H30" s="42">
        <v>6545</v>
      </c>
      <c r="I30" s="43">
        <f>SUM(J30:K30)</f>
        <v>126</v>
      </c>
      <c r="J30" s="43">
        <v>81</v>
      </c>
      <c r="K30" s="42">
        <v>45</v>
      </c>
      <c r="L30" s="43">
        <f>SUM(M30:N30)</f>
        <v>1847</v>
      </c>
      <c r="M30" s="43">
        <v>1677</v>
      </c>
      <c r="N30" s="42">
        <v>170</v>
      </c>
      <c r="P30" s="41"/>
      <c r="Q30" s="39"/>
      <c r="R30" s="39"/>
      <c r="S30" s="39"/>
      <c r="T30" s="39"/>
      <c r="U30" s="39"/>
      <c r="V30" s="40"/>
      <c r="W30" s="40"/>
      <c r="X30" s="39"/>
      <c r="Y30" s="39"/>
      <c r="Z30" s="39"/>
      <c r="AA30" s="39"/>
      <c r="AB30" s="39"/>
      <c r="AC30" s="38"/>
      <c r="AD30" s="12"/>
      <c r="AE30" s="12"/>
      <c r="AF30" s="12"/>
      <c r="AG30" s="10"/>
      <c r="AH30" s="10"/>
      <c r="AI30" s="10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L30" s="12"/>
      <c r="BM30" s="12"/>
      <c r="BN30" s="12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0"/>
      <c r="CH30" s="10"/>
      <c r="CI30" s="10"/>
      <c r="CK30" s="12"/>
      <c r="CL30" s="12"/>
      <c r="CM30" s="12"/>
      <c r="CN30" s="11"/>
      <c r="CO30" s="11"/>
      <c r="CP30" s="11"/>
      <c r="CQ30" s="11"/>
      <c r="CR30" s="11"/>
      <c r="CS30" s="11"/>
      <c r="CT30" s="11"/>
      <c r="CU30" s="11"/>
      <c r="CV30" s="11"/>
      <c r="CW30" s="10"/>
      <c r="CX30" s="10"/>
      <c r="CY30" s="10"/>
      <c r="CZ30" s="37"/>
    </row>
    <row r="31" spans="2:104" ht="4.5" customHeight="1">
      <c r="B31" s="45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P31" s="41"/>
      <c r="Q31" s="39"/>
      <c r="R31" s="39"/>
      <c r="S31" s="39"/>
      <c r="T31" s="39"/>
      <c r="U31" s="39"/>
      <c r="V31" s="40"/>
      <c r="W31" s="40"/>
      <c r="X31" s="39"/>
      <c r="Y31" s="39"/>
      <c r="Z31" s="39"/>
      <c r="AA31" s="39"/>
      <c r="AB31" s="39"/>
      <c r="AC31" s="38"/>
      <c r="AD31" s="12"/>
      <c r="AE31" s="12"/>
      <c r="AF31" s="12"/>
      <c r="AG31" s="10"/>
      <c r="AH31" s="10"/>
      <c r="AI31" s="10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L31" s="12"/>
      <c r="BM31" s="12"/>
      <c r="BN31" s="12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0"/>
      <c r="CH31" s="10"/>
      <c r="CI31" s="10"/>
      <c r="CK31" s="12"/>
      <c r="CL31" s="12"/>
      <c r="CM31" s="12"/>
      <c r="CN31" s="11"/>
      <c r="CO31" s="11"/>
      <c r="CP31" s="11"/>
      <c r="CQ31" s="11"/>
      <c r="CR31" s="11"/>
      <c r="CS31" s="11"/>
      <c r="CT31" s="11"/>
      <c r="CU31" s="11"/>
      <c r="CV31" s="11"/>
      <c r="CW31" s="10"/>
      <c r="CX31" s="10"/>
      <c r="CY31" s="10"/>
      <c r="CZ31" s="37"/>
    </row>
    <row r="32" spans="2:104">
      <c r="B32" s="49" t="s">
        <v>23</v>
      </c>
      <c r="C32" s="47">
        <f t="shared" ref="C32:N32" si="5">SUM(C33:C34)</f>
        <v>74765</v>
      </c>
      <c r="D32" s="47">
        <f t="shared" si="5"/>
        <v>35687</v>
      </c>
      <c r="E32" s="46">
        <f t="shared" si="5"/>
        <v>39078</v>
      </c>
      <c r="F32" s="47">
        <f t="shared" si="5"/>
        <v>67035</v>
      </c>
      <c r="G32" s="47">
        <f t="shared" si="5"/>
        <v>28743</v>
      </c>
      <c r="H32" s="46">
        <f t="shared" si="5"/>
        <v>38292</v>
      </c>
      <c r="I32" s="47">
        <f t="shared" si="5"/>
        <v>509</v>
      </c>
      <c r="J32" s="47">
        <f t="shared" si="5"/>
        <v>130</v>
      </c>
      <c r="K32" s="46">
        <f t="shared" si="5"/>
        <v>379</v>
      </c>
      <c r="L32" s="47">
        <f t="shared" si="5"/>
        <v>7221</v>
      </c>
      <c r="M32" s="47">
        <f t="shared" si="5"/>
        <v>6814</v>
      </c>
      <c r="N32" s="46">
        <f t="shared" si="5"/>
        <v>407</v>
      </c>
      <c r="P32" s="41"/>
      <c r="Q32" s="39"/>
      <c r="R32" s="39"/>
      <c r="S32" s="39"/>
      <c r="T32" s="39"/>
      <c r="U32" s="39"/>
      <c r="V32" s="40"/>
      <c r="W32" s="40"/>
      <c r="X32" s="39"/>
      <c r="Y32" s="39"/>
      <c r="Z32" s="39"/>
      <c r="AA32" s="39"/>
      <c r="AB32" s="39"/>
      <c r="AC32" s="38"/>
      <c r="AD32" s="12"/>
      <c r="AE32" s="12"/>
      <c r="AF32" s="12"/>
      <c r="AG32" s="10"/>
      <c r="AH32" s="10"/>
      <c r="AI32" s="10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L32" s="12"/>
      <c r="BM32" s="12"/>
      <c r="BN32" s="12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0"/>
      <c r="CH32" s="10"/>
      <c r="CI32" s="10"/>
      <c r="CK32" s="12"/>
      <c r="CL32" s="12"/>
      <c r="CM32" s="12"/>
      <c r="CN32" s="11"/>
      <c r="CO32" s="11"/>
      <c r="CP32" s="11"/>
      <c r="CQ32" s="11"/>
      <c r="CR32" s="11"/>
      <c r="CS32" s="11"/>
      <c r="CT32" s="11"/>
      <c r="CU32" s="11"/>
      <c r="CV32" s="11"/>
      <c r="CW32" s="10"/>
      <c r="CX32" s="10"/>
      <c r="CY32" s="10"/>
      <c r="CZ32" s="37"/>
    </row>
    <row r="33" spans="2:104">
      <c r="B33" s="45" t="s">
        <v>11</v>
      </c>
      <c r="C33" s="43">
        <f>SUM(D33:E33)</f>
        <v>38363</v>
      </c>
      <c r="D33" s="43">
        <f>SUM(G33,J33,M33)</f>
        <v>18212</v>
      </c>
      <c r="E33" s="42">
        <f>SUM(H33,K33,N33)</f>
        <v>20151</v>
      </c>
      <c r="F33" s="43">
        <f>SUM(G33:H33)</f>
        <v>34551</v>
      </c>
      <c r="G33" s="43">
        <v>14784</v>
      </c>
      <c r="H33" s="42">
        <v>19767</v>
      </c>
      <c r="I33" s="43">
        <f>SUM(J33:K33)</f>
        <v>235</v>
      </c>
      <c r="J33" s="43">
        <v>54</v>
      </c>
      <c r="K33" s="42">
        <v>181</v>
      </c>
      <c r="L33" s="43">
        <f>SUM(M33:N33)</f>
        <v>3577</v>
      </c>
      <c r="M33" s="43">
        <v>3374</v>
      </c>
      <c r="N33" s="42">
        <v>203</v>
      </c>
      <c r="P33" s="41"/>
      <c r="Q33" s="39"/>
      <c r="R33" s="39"/>
      <c r="S33" s="39"/>
      <c r="T33" s="39"/>
      <c r="U33" s="39"/>
      <c r="V33" s="40"/>
      <c r="W33" s="40"/>
      <c r="X33" s="39"/>
      <c r="Y33" s="39"/>
      <c r="Z33" s="39"/>
      <c r="AA33" s="39"/>
      <c r="AB33" s="39"/>
      <c r="AC33" s="38"/>
      <c r="AD33" s="12"/>
      <c r="AE33" s="12"/>
      <c r="AF33" s="12"/>
      <c r="AG33" s="10"/>
      <c r="AH33" s="10"/>
      <c r="AI33" s="10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L33" s="12"/>
      <c r="BM33" s="12"/>
      <c r="BN33" s="12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0"/>
      <c r="CH33" s="10"/>
      <c r="CI33" s="10"/>
      <c r="CK33" s="12"/>
      <c r="CL33" s="12"/>
      <c r="CM33" s="12"/>
      <c r="CN33" s="11"/>
      <c r="CO33" s="11"/>
      <c r="CP33" s="11"/>
      <c r="CQ33" s="11"/>
      <c r="CR33" s="11"/>
      <c r="CS33" s="11"/>
      <c r="CT33" s="11"/>
      <c r="CU33" s="11"/>
      <c r="CV33" s="11"/>
      <c r="CW33" s="10"/>
      <c r="CX33" s="10"/>
      <c r="CY33" s="10"/>
      <c r="CZ33" s="37"/>
    </row>
    <row r="34" spans="2:104">
      <c r="B34" s="45" t="s">
        <v>10</v>
      </c>
      <c r="C34" s="43">
        <f>SUM(D34:E34)</f>
        <v>36402</v>
      </c>
      <c r="D34" s="43">
        <f>SUM(G34,J34,M34)</f>
        <v>17475</v>
      </c>
      <c r="E34" s="42">
        <f>SUM(H34,K34,N34)</f>
        <v>18927</v>
      </c>
      <c r="F34" s="43">
        <f>SUM(G34:H34)</f>
        <v>32484</v>
      </c>
      <c r="G34" s="43">
        <v>13959</v>
      </c>
      <c r="H34" s="42">
        <v>18525</v>
      </c>
      <c r="I34" s="43">
        <f>SUM(J34:K34)</f>
        <v>274</v>
      </c>
      <c r="J34" s="43">
        <v>76</v>
      </c>
      <c r="K34" s="42">
        <v>198</v>
      </c>
      <c r="L34" s="43">
        <f>SUM(M34:N34)</f>
        <v>3644</v>
      </c>
      <c r="M34" s="43">
        <v>3440</v>
      </c>
      <c r="N34" s="42">
        <v>204</v>
      </c>
      <c r="P34" s="41"/>
      <c r="Q34" s="39"/>
      <c r="R34" s="39"/>
      <c r="S34" s="39"/>
      <c r="T34" s="39"/>
      <c r="U34" s="39"/>
      <c r="V34" s="40"/>
      <c r="W34" s="40"/>
      <c r="X34" s="39"/>
      <c r="Y34" s="39"/>
      <c r="Z34" s="39"/>
      <c r="AA34" s="39"/>
      <c r="AB34" s="39"/>
      <c r="AC34" s="38"/>
      <c r="AD34" s="12"/>
      <c r="AE34" s="12"/>
      <c r="AF34" s="12"/>
      <c r="AG34" s="10"/>
      <c r="AH34" s="10"/>
      <c r="AI34" s="10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L34" s="12"/>
      <c r="BM34" s="12"/>
      <c r="BN34" s="12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0"/>
      <c r="CH34" s="10"/>
      <c r="CI34" s="10"/>
      <c r="CK34" s="12"/>
      <c r="CL34" s="12"/>
      <c r="CM34" s="12"/>
      <c r="CN34" s="11"/>
      <c r="CO34" s="11"/>
      <c r="CP34" s="11"/>
      <c r="CQ34" s="11"/>
      <c r="CR34" s="11"/>
      <c r="CS34" s="11"/>
      <c r="CT34" s="11"/>
      <c r="CU34" s="11"/>
      <c r="CV34" s="11"/>
      <c r="CW34" s="10"/>
      <c r="CX34" s="10"/>
      <c r="CY34" s="10"/>
      <c r="CZ34" s="37"/>
    </row>
    <row r="35" spans="2:104" ht="4.5" customHeight="1">
      <c r="B35" s="4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P35" s="41"/>
      <c r="Q35" s="39"/>
      <c r="R35" s="39"/>
      <c r="S35" s="39"/>
      <c r="T35" s="39"/>
      <c r="U35" s="39"/>
      <c r="V35" s="40"/>
      <c r="W35" s="40"/>
      <c r="X35" s="39"/>
      <c r="Y35" s="39"/>
      <c r="Z35" s="39"/>
      <c r="AA35" s="39"/>
      <c r="AB35" s="39"/>
      <c r="AC35" s="38"/>
      <c r="AD35" s="12"/>
      <c r="AE35" s="12"/>
      <c r="AF35" s="12"/>
      <c r="AG35" s="10"/>
      <c r="AH35" s="10"/>
      <c r="AI35" s="10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L35" s="12"/>
      <c r="BM35" s="12"/>
      <c r="BN35" s="12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0"/>
      <c r="CH35" s="10"/>
      <c r="CI35" s="10"/>
      <c r="CK35" s="12"/>
      <c r="CL35" s="12"/>
      <c r="CM35" s="12"/>
      <c r="CN35" s="11"/>
      <c r="CO35" s="11"/>
      <c r="CP35" s="11"/>
      <c r="CQ35" s="11"/>
      <c r="CR35" s="11"/>
      <c r="CS35" s="11"/>
      <c r="CT35" s="11"/>
      <c r="CU35" s="11"/>
      <c r="CV35" s="11"/>
      <c r="CW35" s="10"/>
      <c r="CX35" s="10"/>
      <c r="CY35" s="10"/>
      <c r="CZ35" s="37"/>
    </row>
    <row r="36" spans="2:104">
      <c r="B36" s="49" t="s">
        <v>22</v>
      </c>
      <c r="C36" s="47">
        <f t="shared" ref="C36:N36" si="6">SUM(C37:C38)</f>
        <v>26210</v>
      </c>
      <c r="D36" s="47">
        <f t="shared" si="6"/>
        <v>6004</v>
      </c>
      <c r="E36" s="46">
        <f t="shared" si="6"/>
        <v>20206</v>
      </c>
      <c r="F36" s="47">
        <f t="shared" si="6"/>
        <v>24938</v>
      </c>
      <c r="G36" s="47">
        <f t="shared" si="6"/>
        <v>4973</v>
      </c>
      <c r="H36" s="46">
        <f t="shared" si="6"/>
        <v>19965</v>
      </c>
      <c r="I36" s="47">
        <f t="shared" si="6"/>
        <v>316</v>
      </c>
      <c r="J36" s="47">
        <f t="shared" si="6"/>
        <v>241</v>
      </c>
      <c r="K36" s="46">
        <f t="shared" si="6"/>
        <v>75</v>
      </c>
      <c r="L36" s="47">
        <f t="shared" si="6"/>
        <v>956</v>
      </c>
      <c r="M36" s="47">
        <f t="shared" si="6"/>
        <v>790</v>
      </c>
      <c r="N36" s="46">
        <f t="shared" si="6"/>
        <v>166</v>
      </c>
      <c r="P36" s="41"/>
      <c r="Q36" s="39"/>
      <c r="R36" s="39"/>
      <c r="S36" s="39"/>
      <c r="T36" s="39"/>
      <c r="U36" s="39"/>
      <c r="V36" s="40"/>
      <c r="W36" s="40"/>
      <c r="X36" s="39"/>
      <c r="Y36" s="39"/>
      <c r="Z36" s="39"/>
      <c r="AA36" s="39"/>
      <c r="AB36" s="39"/>
      <c r="AC36" s="38"/>
      <c r="AD36" s="12"/>
      <c r="AE36" s="12"/>
      <c r="AF36" s="12"/>
      <c r="AG36" s="10"/>
      <c r="AH36" s="10"/>
      <c r="AI36" s="10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L36" s="12"/>
      <c r="BM36" s="12"/>
      <c r="BN36" s="12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0"/>
      <c r="CH36" s="10"/>
      <c r="CI36" s="10"/>
      <c r="CK36" s="12"/>
      <c r="CL36" s="12"/>
      <c r="CM36" s="12"/>
      <c r="CN36" s="11"/>
      <c r="CO36" s="11"/>
      <c r="CP36" s="11"/>
      <c r="CQ36" s="11"/>
      <c r="CR36" s="11"/>
      <c r="CS36" s="11"/>
      <c r="CT36" s="11"/>
      <c r="CU36" s="11"/>
      <c r="CV36" s="11"/>
      <c r="CW36" s="10"/>
      <c r="CX36" s="10"/>
      <c r="CY36" s="10"/>
      <c r="CZ36" s="37"/>
    </row>
    <row r="37" spans="2:104">
      <c r="B37" s="45" t="s">
        <v>11</v>
      </c>
      <c r="C37" s="43">
        <f>SUM(D37:E37)</f>
        <v>13531</v>
      </c>
      <c r="D37" s="43">
        <f>SUM(G37,J37,M37)</f>
        <v>3047</v>
      </c>
      <c r="E37" s="42">
        <f>SUM(H37,K37,N37)</f>
        <v>10484</v>
      </c>
      <c r="F37" s="43">
        <f>SUM(G37:H37)</f>
        <v>12913</v>
      </c>
      <c r="G37" s="43">
        <v>2537</v>
      </c>
      <c r="H37" s="42">
        <v>10376</v>
      </c>
      <c r="I37" s="43">
        <f>SUM(J37:K37)</f>
        <v>165</v>
      </c>
      <c r="J37" s="43">
        <v>128</v>
      </c>
      <c r="K37" s="42">
        <v>37</v>
      </c>
      <c r="L37" s="43">
        <f>SUM(M37:N37)</f>
        <v>453</v>
      </c>
      <c r="M37" s="43">
        <v>382</v>
      </c>
      <c r="N37" s="42">
        <v>71</v>
      </c>
      <c r="P37" s="41"/>
      <c r="Q37" s="39"/>
      <c r="R37" s="39"/>
      <c r="S37" s="39"/>
      <c r="T37" s="39"/>
      <c r="U37" s="39"/>
      <c r="V37" s="40"/>
      <c r="W37" s="40"/>
      <c r="X37" s="39"/>
      <c r="Y37" s="39"/>
      <c r="Z37" s="39"/>
      <c r="AA37" s="39"/>
      <c r="AB37" s="39"/>
      <c r="AC37" s="38"/>
      <c r="AD37" s="12"/>
      <c r="AE37" s="12"/>
      <c r="AF37" s="12"/>
      <c r="AG37" s="10"/>
      <c r="AH37" s="10"/>
      <c r="AI37" s="10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L37" s="12"/>
      <c r="BM37" s="12"/>
      <c r="BN37" s="12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0"/>
      <c r="CH37" s="10"/>
      <c r="CI37" s="10"/>
      <c r="CK37" s="12"/>
      <c r="CL37" s="12"/>
      <c r="CM37" s="12"/>
      <c r="CN37" s="11"/>
      <c r="CO37" s="11"/>
      <c r="CP37" s="11"/>
      <c r="CQ37" s="11"/>
      <c r="CR37" s="11"/>
      <c r="CS37" s="11"/>
      <c r="CT37" s="11"/>
      <c r="CU37" s="11"/>
      <c r="CV37" s="11"/>
      <c r="CW37" s="10"/>
      <c r="CX37" s="10"/>
      <c r="CY37" s="10"/>
      <c r="CZ37" s="37"/>
    </row>
    <row r="38" spans="2:104">
      <c r="B38" s="45" t="s">
        <v>10</v>
      </c>
      <c r="C38" s="43">
        <f>SUM(D38:E38)</f>
        <v>12679</v>
      </c>
      <c r="D38" s="43">
        <f>SUM(G38,J38,M38)</f>
        <v>2957</v>
      </c>
      <c r="E38" s="42">
        <f>SUM(H38,K38,N38)</f>
        <v>9722</v>
      </c>
      <c r="F38" s="43">
        <f>SUM(G38:H38)</f>
        <v>12025</v>
      </c>
      <c r="G38" s="43">
        <v>2436</v>
      </c>
      <c r="H38" s="42">
        <v>9589</v>
      </c>
      <c r="I38" s="43">
        <f>SUM(J38:K38)</f>
        <v>151</v>
      </c>
      <c r="J38" s="43">
        <v>113</v>
      </c>
      <c r="K38" s="42">
        <v>38</v>
      </c>
      <c r="L38" s="43">
        <f>SUM(M38:N38)</f>
        <v>503</v>
      </c>
      <c r="M38" s="43">
        <v>408</v>
      </c>
      <c r="N38" s="42">
        <v>95</v>
      </c>
      <c r="P38" s="41"/>
      <c r="Q38" s="39"/>
      <c r="R38" s="39"/>
      <c r="S38" s="39"/>
      <c r="T38" s="39"/>
      <c r="U38" s="39"/>
      <c r="V38" s="40"/>
      <c r="W38" s="40"/>
      <c r="X38" s="39"/>
      <c r="Y38" s="39"/>
      <c r="Z38" s="39"/>
      <c r="AA38" s="39"/>
      <c r="AB38" s="39"/>
      <c r="AC38" s="38"/>
      <c r="AD38" s="12"/>
      <c r="AE38" s="12"/>
      <c r="AF38" s="12"/>
      <c r="AG38" s="10"/>
      <c r="AH38" s="10"/>
      <c r="AI38" s="10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L38" s="12"/>
      <c r="BM38" s="12"/>
      <c r="BN38" s="12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0"/>
      <c r="CH38" s="10"/>
      <c r="CI38" s="10"/>
      <c r="CK38" s="12"/>
      <c r="CL38" s="12"/>
      <c r="CM38" s="12"/>
      <c r="CN38" s="11"/>
      <c r="CO38" s="11"/>
      <c r="CP38" s="11"/>
      <c r="CQ38" s="11"/>
      <c r="CR38" s="11"/>
      <c r="CS38" s="11"/>
      <c r="CT38" s="11"/>
      <c r="CU38" s="11"/>
      <c r="CV38" s="11"/>
      <c r="CW38" s="10"/>
      <c r="CX38" s="10"/>
      <c r="CY38" s="10"/>
      <c r="CZ38" s="37"/>
    </row>
    <row r="39" spans="2:104" ht="4.5" customHeight="1">
      <c r="B39" s="45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P39" s="41"/>
      <c r="Q39" s="39"/>
      <c r="R39" s="39"/>
      <c r="S39" s="39"/>
      <c r="T39" s="39"/>
      <c r="U39" s="39"/>
      <c r="V39" s="40"/>
      <c r="W39" s="40"/>
      <c r="X39" s="39"/>
      <c r="Y39" s="39"/>
      <c r="Z39" s="39"/>
      <c r="AA39" s="39"/>
      <c r="AB39" s="39"/>
      <c r="AC39" s="38"/>
      <c r="AD39" s="12"/>
      <c r="AE39" s="12"/>
      <c r="AF39" s="12"/>
      <c r="AG39" s="10"/>
      <c r="AH39" s="10"/>
      <c r="AI39" s="10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L39" s="12"/>
      <c r="BM39" s="12"/>
      <c r="BN39" s="12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0"/>
      <c r="CH39" s="10"/>
      <c r="CI39" s="10"/>
      <c r="CK39" s="12"/>
      <c r="CL39" s="12"/>
      <c r="CM39" s="12"/>
      <c r="CN39" s="11"/>
      <c r="CO39" s="11"/>
      <c r="CP39" s="11"/>
      <c r="CQ39" s="11"/>
      <c r="CR39" s="11"/>
      <c r="CS39" s="11"/>
      <c r="CT39" s="11"/>
      <c r="CU39" s="11"/>
      <c r="CV39" s="11"/>
      <c r="CW39" s="10"/>
      <c r="CX39" s="10"/>
      <c r="CY39" s="10"/>
      <c r="CZ39" s="37"/>
    </row>
    <row r="40" spans="2:104">
      <c r="B40" s="49" t="s">
        <v>21</v>
      </c>
      <c r="C40" s="47">
        <f t="shared" ref="C40:N40" si="7">SUM(C41:C42)</f>
        <v>75305</v>
      </c>
      <c r="D40" s="47">
        <f t="shared" si="7"/>
        <v>38387</v>
      </c>
      <c r="E40" s="46">
        <f t="shared" si="7"/>
        <v>36918</v>
      </c>
      <c r="F40" s="47">
        <f t="shared" si="7"/>
        <v>64055</v>
      </c>
      <c r="G40" s="47">
        <f t="shared" si="7"/>
        <v>28015</v>
      </c>
      <c r="H40" s="46">
        <f t="shared" si="7"/>
        <v>36040</v>
      </c>
      <c r="I40" s="47">
        <f t="shared" si="7"/>
        <v>3807</v>
      </c>
      <c r="J40" s="47">
        <f t="shared" si="7"/>
        <v>3608</v>
      </c>
      <c r="K40" s="46">
        <f t="shared" si="7"/>
        <v>199</v>
      </c>
      <c r="L40" s="47">
        <f t="shared" si="7"/>
        <v>7443</v>
      </c>
      <c r="M40" s="47">
        <f t="shared" si="7"/>
        <v>6764</v>
      </c>
      <c r="N40" s="46">
        <f t="shared" si="7"/>
        <v>679</v>
      </c>
      <c r="P40" s="41"/>
      <c r="Q40" s="39"/>
      <c r="R40" s="39"/>
      <c r="S40" s="39"/>
      <c r="T40" s="39"/>
      <c r="U40" s="39"/>
      <c r="V40" s="40"/>
      <c r="W40" s="40"/>
      <c r="X40" s="39"/>
      <c r="Y40" s="39"/>
      <c r="Z40" s="39"/>
      <c r="AA40" s="39"/>
      <c r="AB40" s="39"/>
      <c r="AC40" s="38"/>
      <c r="AD40" s="12"/>
      <c r="AE40" s="12"/>
      <c r="AF40" s="12"/>
      <c r="AG40" s="10"/>
      <c r="AH40" s="10"/>
      <c r="AI40" s="10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L40" s="12"/>
      <c r="BM40" s="12"/>
      <c r="BN40" s="12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0"/>
      <c r="CH40" s="10"/>
      <c r="CI40" s="10"/>
      <c r="CK40" s="12"/>
      <c r="CL40" s="12"/>
      <c r="CM40" s="12"/>
      <c r="CN40" s="11"/>
      <c r="CO40" s="11"/>
      <c r="CP40" s="11"/>
      <c r="CQ40" s="11"/>
      <c r="CR40" s="11"/>
      <c r="CS40" s="11"/>
      <c r="CT40" s="11"/>
      <c r="CU40" s="11"/>
      <c r="CV40" s="11"/>
      <c r="CW40" s="10"/>
      <c r="CX40" s="10"/>
      <c r="CY40" s="10"/>
      <c r="CZ40" s="37"/>
    </row>
    <row r="41" spans="2:104">
      <c r="B41" s="45" t="s">
        <v>11</v>
      </c>
      <c r="C41" s="43">
        <f>SUM(D41:E41)</f>
        <v>38661</v>
      </c>
      <c r="D41" s="43">
        <f>SUM(G41,J41,M41)</f>
        <v>19541</v>
      </c>
      <c r="E41" s="42">
        <f>SUM(H41,K41,N41)</f>
        <v>19120</v>
      </c>
      <c r="F41" s="43">
        <f>SUM(G41:H41)</f>
        <v>33083</v>
      </c>
      <c r="G41" s="43">
        <v>14413</v>
      </c>
      <c r="H41" s="42">
        <v>18670</v>
      </c>
      <c r="I41" s="43">
        <f>SUM(J41:K41)</f>
        <v>1896</v>
      </c>
      <c r="J41" s="43">
        <v>1792</v>
      </c>
      <c r="K41" s="42">
        <v>104</v>
      </c>
      <c r="L41" s="43">
        <f>SUM(M41:N41)</f>
        <v>3682</v>
      </c>
      <c r="M41" s="43">
        <v>3336</v>
      </c>
      <c r="N41" s="42">
        <v>346</v>
      </c>
      <c r="P41" s="41"/>
      <c r="Q41" s="39"/>
      <c r="R41" s="39"/>
      <c r="S41" s="39"/>
      <c r="T41" s="39"/>
      <c r="U41" s="39"/>
      <c r="V41" s="40"/>
      <c r="W41" s="40"/>
      <c r="X41" s="39"/>
      <c r="Y41" s="39"/>
      <c r="Z41" s="39"/>
      <c r="AA41" s="39"/>
      <c r="AB41" s="39"/>
      <c r="AC41" s="38"/>
      <c r="AD41" s="12"/>
      <c r="AE41" s="12"/>
      <c r="AF41" s="12"/>
      <c r="AG41" s="10"/>
      <c r="AH41" s="10"/>
      <c r="AI41" s="10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L41" s="12"/>
      <c r="BM41" s="12"/>
      <c r="BN41" s="12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0"/>
      <c r="CH41" s="10"/>
      <c r="CI41" s="10"/>
      <c r="CK41" s="12"/>
      <c r="CL41" s="12"/>
      <c r="CM41" s="12"/>
      <c r="CN41" s="11"/>
      <c r="CO41" s="11"/>
      <c r="CP41" s="11"/>
      <c r="CQ41" s="11"/>
      <c r="CR41" s="11"/>
      <c r="CS41" s="11"/>
      <c r="CT41" s="11"/>
      <c r="CU41" s="11"/>
      <c r="CV41" s="11"/>
      <c r="CW41" s="10"/>
      <c r="CX41" s="10"/>
      <c r="CY41" s="10"/>
      <c r="CZ41" s="37"/>
    </row>
    <row r="42" spans="2:104">
      <c r="B42" s="45" t="s">
        <v>10</v>
      </c>
      <c r="C42" s="43">
        <f>SUM(D42:E42)</f>
        <v>36644</v>
      </c>
      <c r="D42" s="43">
        <f>SUM(G42,J42,M42)</f>
        <v>18846</v>
      </c>
      <c r="E42" s="42">
        <f>SUM(H42,K42,N42)</f>
        <v>17798</v>
      </c>
      <c r="F42" s="43">
        <f>SUM(G42:H42)</f>
        <v>30972</v>
      </c>
      <c r="G42" s="43">
        <v>13602</v>
      </c>
      <c r="H42" s="42">
        <v>17370</v>
      </c>
      <c r="I42" s="43">
        <f>SUM(J42:K42)</f>
        <v>1911</v>
      </c>
      <c r="J42" s="43">
        <v>1816</v>
      </c>
      <c r="K42" s="42">
        <v>95</v>
      </c>
      <c r="L42" s="43">
        <f>SUM(M42:N42)</f>
        <v>3761</v>
      </c>
      <c r="M42" s="43">
        <v>3428</v>
      </c>
      <c r="N42" s="42">
        <v>333</v>
      </c>
      <c r="P42" s="41"/>
      <c r="Q42" s="39"/>
      <c r="R42" s="39"/>
      <c r="S42" s="39"/>
      <c r="T42" s="39"/>
      <c r="U42" s="39"/>
      <c r="V42" s="40"/>
      <c r="W42" s="40"/>
      <c r="X42" s="39"/>
      <c r="Y42" s="39"/>
      <c r="Z42" s="39"/>
      <c r="AA42" s="39"/>
      <c r="AB42" s="39"/>
      <c r="AC42" s="38"/>
      <c r="AD42" s="12"/>
      <c r="AE42" s="12"/>
      <c r="AF42" s="12"/>
      <c r="AG42" s="10"/>
      <c r="AH42" s="10"/>
      <c r="AI42" s="10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L42" s="12"/>
      <c r="BM42" s="12"/>
      <c r="BN42" s="12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0"/>
      <c r="CH42" s="10"/>
      <c r="CI42" s="10"/>
      <c r="CK42" s="12"/>
      <c r="CL42" s="12"/>
      <c r="CM42" s="12"/>
      <c r="CN42" s="11"/>
      <c r="CO42" s="11"/>
      <c r="CP42" s="11"/>
      <c r="CQ42" s="11"/>
      <c r="CR42" s="11"/>
      <c r="CS42" s="11"/>
      <c r="CT42" s="11"/>
      <c r="CU42" s="11"/>
      <c r="CV42" s="11"/>
      <c r="CW42" s="10"/>
      <c r="CX42" s="10"/>
      <c r="CY42" s="10"/>
      <c r="CZ42" s="37"/>
    </row>
    <row r="43" spans="2:104" ht="4.5" customHeight="1">
      <c r="B43" s="45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P43" s="41"/>
      <c r="Q43" s="39"/>
      <c r="R43" s="39"/>
      <c r="S43" s="39"/>
      <c r="T43" s="39"/>
      <c r="U43" s="39"/>
      <c r="V43" s="40"/>
      <c r="W43" s="40"/>
      <c r="X43" s="39"/>
      <c r="Y43" s="39"/>
      <c r="Z43" s="39"/>
      <c r="AA43" s="39"/>
      <c r="AB43" s="39"/>
      <c r="AC43" s="38"/>
      <c r="AD43" s="12"/>
      <c r="AE43" s="12"/>
      <c r="AF43" s="12"/>
      <c r="AG43" s="10"/>
      <c r="AH43" s="10"/>
      <c r="AI43" s="10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L43" s="12"/>
      <c r="BM43" s="12"/>
      <c r="BN43" s="12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0"/>
      <c r="CH43" s="10"/>
      <c r="CI43" s="10"/>
      <c r="CK43" s="12"/>
      <c r="CL43" s="12"/>
      <c r="CM43" s="12"/>
      <c r="CN43" s="11"/>
      <c r="CO43" s="11"/>
      <c r="CP43" s="11"/>
      <c r="CQ43" s="11"/>
      <c r="CR43" s="11"/>
      <c r="CS43" s="11"/>
      <c r="CT43" s="11"/>
      <c r="CU43" s="11"/>
      <c r="CV43" s="11"/>
      <c r="CW43" s="10"/>
      <c r="CX43" s="10"/>
      <c r="CY43" s="10"/>
      <c r="CZ43" s="37"/>
    </row>
    <row r="44" spans="2:104">
      <c r="B44" s="49" t="s">
        <v>20</v>
      </c>
      <c r="C44" s="47">
        <f t="shared" ref="C44:N44" si="8">SUM(C45:C46)</f>
        <v>17267</v>
      </c>
      <c r="D44" s="47">
        <f t="shared" si="8"/>
        <v>11528</v>
      </c>
      <c r="E44" s="46">
        <f t="shared" si="8"/>
        <v>5739</v>
      </c>
      <c r="F44" s="47">
        <f t="shared" si="8"/>
        <v>15567</v>
      </c>
      <c r="G44" s="47">
        <f t="shared" si="8"/>
        <v>9828</v>
      </c>
      <c r="H44" s="46">
        <f t="shared" si="8"/>
        <v>5739</v>
      </c>
      <c r="I44" s="47">
        <f t="shared" si="8"/>
        <v>366</v>
      </c>
      <c r="J44" s="47">
        <f t="shared" si="8"/>
        <v>366</v>
      </c>
      <c r="K44" s="46">
        <f t="shared" si="8"/>
        <v>0</v>
      </c>
      <c r="L44" s="47">
        <f t="shared" si="8"/>
        <v>1334</v>
      </c>
      <c r="M44" s="47">
        <f t="shared" si="8"/>
        <v>1334</v>
      </c>
      <c r="N44" s="46">
        <f t="shared" si="8"/>
        <v>0</v>
      </c>
      <c r="P44" s="41"/>
      <c r="Q44" s="39"/>
      <c r="R44" s="39"/>
      <c r="S44" s="39"/>
      <c r="T44" s="39"/>
      <c r="U44" s="39"/>
      <c r="V44" s="40"/>
      <c r="W44" s="40"/>
      <c r="X44" s="39"/>
      <c r="Y44" s="39"/>
      <c r="Z44" s="39"/>
      <c r="AA44" s="39"/>
      <c r="AB44" s="39"/>
      <c r="AC44" s="38"/>
      <c r="AD44" s="12"/>
      <c r="AE44" s="12"/>
      <c r="AF44" s="12"/>
      <c r="AG44" s="10"/>
      <c r="AH44" s="10"/>
      <c r="AI44" s="10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L44" s="12"/>
      <c r="BM44" s="12"/>
      <c r="BN44" s="12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0"/>
      <c r="CH44" s="10"/>
      <c r="CI44" s="10"/>
      <c r="CK44" s="12"/>
      <c r="CL44" s="12"/>
      <c r="CM44" s="12"/>
      <c r="CN44" s="11"/>
      <c r="CO44" s="11"/>
      <c r="CP44" s="11"/>
      <c r="CQ44" s="11"/>
      <c r="CR44" s="11"/>
      <c r="CS44" s="11"/>
      <c r="CT44" s="11"/>
      <c r="CU44" s="11"/>
      <c r="CV44" s="11"/>
      <c r="CW44" s="10"/>
      <c r="CX44" s="10"/>
      <c r="CY44" s="10"/>
      <c r="CZ44" s="37"/>
    </row>
    <row r="45" spans="2:104">
      <c r="B45" s="45" t="s">
        <v>11</v>
      </c>
      <c r="C45" s="43">
        <f>SUM(D45:E45)</f>
        <v>8864</v>
      </c>
      <c r="D45" s="43">
        <f>SUM(G45,J45,M45)</f>
        <v>5943</v>
      </c>
      <c r="E45" s="42">
        <f>SUM(H45,K45,N45)</f>
        <v>2921</v>
      </c>
      <c r="F45" s="43">
        <f>SUM(G45:H45)</f>
        <v>8070</v>
      </c>
      <c r="G45" s="43">
        <v>5149</v>
      </c>
      <c r="H45" s="42">
        <v>2921</v>
      </c>
      <c r="I45" s="43">
        <f>SUM(J45:K45)</f>
        <v>179</v>
      </c>
      <c r="J45" s="43">
        <v>179</v>
      </c>
      <c r="K45" s="42">
        <v>0</v>
      </c>
      <c r="L45" s="43">
        <f>SUM(M45:N45)</f>
        <v>615</v>
      </c>
      <c r="M45" s="43">
        <v>615</v>
      </c>
      <c r="N45" s="42">
        <v>0</v>
      </c>
      <c r="P45" s="41"/>
      <c r="Q45" s="39"/>
      <c r="R45" s="39"/>
      <c r="S45" s="39"/>
      <c r="T45" s="39"/>
      <c r="U45" s="39"/>
      <c r="V45" s="40"/>
      <c r="W45" s="40"/>
      <c r="X45" s="39"/>
      <c r="Y45" s="39"/>
      <c r="Z45" s="39"/>
      <c r="AA45" s="39"/>
      <c r="AB45" s="39"/>
      <c r="AC45" s="38"/>
      <c r="AD45" s="12"/>
      <c r="AE45" s="12"/>
      <c r="AF45" s="12"/>
      <c r="AG45" s="10"/>
      <c r="AH45" s="10"/>
      <c r="AI45" s="10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L45" s="12"/>
      <c r="BM45" s="12"/>
      <c r="BN45" s="12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0"/>
      <c r="CH45" s="10"/>
      <c r="CI45" s="10"/>
      <c r="CK45" s="12"/>
      <c r="CL45" s="12"/>
      <c r="CM45" s="12"/>
      <c r="CN45" s="11"/>
      <c r="CO45" s="11"/>
      <c r="CP45" s="11"/>
      <c r="CQ45" s="11"/>
      <c r="CR45" s="11"/>
      <c r="CS45" s="11"/>
      <c r="CT45" s="11"/>
      <c r="CU45" s="11"/>
      <c r="CV45" s="11"/>
      <c r="CW45" s="10"/>
      <c r="CX45" s="10"/>
      <c r="CY45" s="10"/>
      <c r="CZ45" s="37"/>
    </row>
    <row r="46" spans="2:104">
      <c r="B46" s="45" t="s">
        <v>10</v>
      </c>
      <c r="C46" s="43">
        <f>SUM(D46:E46)</f>
        <v>8403</v>
      </c>
      <c r="D46" s="43">
        <f>SUM(G46,J46,M46)</f>
        <v>5585</v>
      </c>
      <c r="E46" s="42">
        <f>SUM(H46,K46,N46)</f>
        <v>2818</v>
      </c>
      <c r="F46" s="43">
        <f>SUM(G46:H46)</f>
        <v>7497</v>
      </c>
      <c r="G46" s="43">
        <v>4679</v>
      </c>
      <c r="H46" s="42">
        <v>2818</v>
      </c>
      <c r="I46" s="43">
        <f>SUM(J46:K46)</f>
        <v>187</v>
      </c>
      <c r="J46" s="43">
        <v>187</v>
      </c>
      <c r="K46" s="42">
        <v>0</v>
      </c>
      <c r="L46" s="43">
        <f>SUM(M46:N46)</f>
        <v>719</v>
      </c>
      <c r="M46" s="43">
        <v>719</v>
      </c>
      <c r="N46" s="42">
        <v>0</v>
      </c>
      <c r="P46" s="41"/>
      <c r="Q46" s="39"/>
      <c r="R46" s="39"/>
      <c r="S46" s="39"/>
      <c r="T46" s="39"/>
      <c r="U46" s="39"/>
      <c r="V46" s="40"/>
      <c r="W46" s="40"/>
      <c r="X46" s="39"/>
      <c r="Y46" s="39"/>
      <c r="Z46" s="39"/>
      <c r="AA46" s="39"/>
      <c r="AB46" s="39"/>
      <c r="AC46" s="38"/>
      <c r="AD46" s="12"/>
      <c r="AE46" s="12"/>
      <c r="AF46" s="12"/>
      <c r="AG46" s="10"/>
      <c r="AH46" s="10"/>
      <c r="AI46" s="10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L46" s="12"/>
      <c r="BM46" s="12"/>
      <c r="BN46" s="12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0"/>
      <c r="CH46" s="10"/>
      <c r="CI46" s="10"/>
      <c r="CK46" s="12"/>
      <c r="CL46" s="12"/>
      <c r="CM46" s="12"/>
      <c r="CN46" s="11"/>
      <c r="CO46" s="11"/>
      <c r="CP46" s="11"/>
      <c r="CQ46" s="11"/>
      <c r="CR46" s="11"/>
      <c r="CS46" s="11"/>
      <c r="CT46" s="11"/>
      <c r="CU46" s="11"/>
      <c r="CV46" s="11"/>
      <c r="CW46" s="10"/>
      <c r="CX46" s="10"/>
      <c r="CY46" s="10"/>
      <c r="CZ46" s="37"/>
    </row>
    <row r="47" spans="2:104" ht="4.5" customHeight="1">
      <c r="B47" s="45"/>
      <c r="C47" s="50"/>
      <c r="D47" s="50"/>
      <c r="E47" s="50"/>
      <c r="F47" s="50"/>
      <c r="G47" s="50"/>
      <c r="H47" s="50"/>
      <c r="I47" s="43"/>
      <c r="J47" s="43"/>
      <c r="K47" s="43"/>
      <c r="L47" s="50"/>
      <c r="M47" s="50"/>
      <c r="N47" s="50"/>
      <c r="P47" s="41"/>
      <c r="Q47" s="39"/>
      <c r="R47" s="39"/>
      <c r="S47" s="39"/>
      <c r="T47" s="39"/>
      <c r="U47" s="39"/>
      <c r="V47" s="40"/>
      <c r="W47" s="40"/>
      <c r="X47" s="39"/>
      <c r="Y47" s="39"/>
      <c r="Z47" s="39"/>
      <c r="AA47" s="39"/>
      <c r="AB47" s="39"/>
      <c r="AC47" s="38"/>
      <c r="AD47" s="12"/>
      <c r="AE47" s="12"/>
      <c r="AF47" s="12"/>
      <c r="AG47" s="10"/>
      <c r="AH47" s="10"/>
      <c r="AI47" s="10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L47" s="12"/>
      <c r="BM47" s="12"/>
      <c r="BN47" s="12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0"/>
      <c r="CH47" s="10"/>
      <c r="CI47" s="10"/>
      <c r="CK47" s="12"/>
      <c r="CL47" s="12"/>
      <c r="CM47" s="12"/>
      <c r="CN47" s="11"/>
      <c r="CO47" s="11"/>
      <c r="CP47" s="11"/>
      <c r="CQ47" s="11"/>
      <c r="CR47" s="11"/>
      <c r="CS47" s="11"/>
      <c r="CT47" s="11"/>
      <c r="CU47" s="11"/>
      <c r="CV47" s="11"/>
      <c r="CW47" s="10"/>
      <c r="CX47" s="10"/>
      <c r="CY47" s="10"/>
      <c r="CZ47" s="37"/>
    </row>
    <row r="48" spans="2:104">
      <c r="B48" s="49" t="s">
        <v>19</v>
      </c>
      <c r="C48" s="47">
        <f t="shared" ref="C48:N48" si="9">SUM(C49:C50)</f>
        <v>31421</v>
      </c>
      <c r="D48" s="47">
        <f t="shared" si="9"/>
        <v>14170</v>
      </c>
      <c r="E48" s="46">
        <f t="shared" si="9"/>
        <v>17251</v>
      </c>
      <c r="F48" s="47">
        <f t="shared" si="9"/>
        <v>27963</v>
      </c>
      <c r="G48" s="47">
        <f t="shared" si="9"/>
        <v>10712</v>
      </c>
      <c r="H48" s="46">
        <f t="shared" si="9"/>
        <v>17251</v>
      </c>
      <c r="I48" s="47">
        <f t="shared" si="9"/>
        <v>201</v>
      </c>
      <c r="J48" s="47">
        <f t="shared" si="9"/>
        <v>201</v>
      </c>
      <c r="K48" s="46">
        <f t="shared" si="9"/>
        <v>0</v>
      </c>
      <c r="L48" s="47">
        <f t="shared" si="9"/>
        <v>3257</v>
      </c>
      <c r="M48" s="47">
        <f t="shared" si="9"/>
        <v>3257</v>
      </c>
      <c r="N48" s="46">
        <f t="shared" si="9"/>
        <v>0</v>
      </c>
      <c r="P48" s="41"/>
      <c r="Q48" s="39"/>
      <c r="R48" s="39"/>
      <c r="S48" s="39"/>
      <c r="T48" s="39"/>
      <c r="U48" s="39"/>
      <c r="V48" s="40"/>
      <c r="W48" s="40"/>
      <c r="X48" s="39"/>
      <c r="Y48" s="39"/>
      <c r="Z48" s="39"/>
      <c r="AA48" s="39"/>
      <c r="AB48" s="39"/>
      <c r="AC48" s="38"/>
      <c r="AD48" s="12"/>
      <c r="AE48" s="12"/>
      <c r="AF48" s="12"/>
      <c r="AG48" s="10"/>
      <c r="AH48" s="10"/>
      <c r="AI48" s="10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L48" s="12"/>
      <c r="BM48" s="12"/>
      <c r="BN48" s="12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0"/>
      <c r="CH48" s="10"/>
      <c r="CI48" s="10"/>
      <c r="CK48" s="12"/>
      <c r="CL48" s="12"/>
      <c r="CM48" s="12"/>
      <c r="CN48" s="11"/>
      <c r="CO48" s="11"/>
      <c r="CP48" s="11"/>
      <c r="CQ48" s="11"/>
      <c r="CR48" s="11"/>
      <c r="CS48" s="11"/>
      <c r="CT48" s="11"/>
      <c r="CU48" s="11"/>
      <c r="CV48" s="11"/>
      <c r="CW48" s="10"/>
      <c r="CX48" s="10"/>
      <c r="CY48" s="10"/>
      <c r="CZ48" s="37"/>
    </row>
    <row r="49" spans="2:104">
      <c r="B49" s="45" t="s">
        <v>11</v>
      </c>
      <c r="C49" s="43">
        <f>SUM(D49:E49)</f>
        <v>16364</v>
      </c>
      <c r="D49" s="43">
        <f>SUM(G49,J49,M49)</f>
        <v>7232</v>
      </c>
      <c r="E49" s="42">
        <f>SUM(H49,K49,N49)</f>
        <v>9132</v>
      </c>
      <c r="F49" s="43">
        <f>SUM(G49:H49)</f>
        <v>14658</v>
      </c>
      <c r="G49" s="43">
        <v>5526</v>
      </c>
      <c r="H49" s="42">
        <v>9132</v>
      </c>
      <c r="I49" s="43">
        <f>SUM(J49:K49)</f>
        <v>100</v>
      </c>
      <c r="J49" s="43">
        <v>100</v>
      </c>
      <c r="K49" s="42">
        <v>0</v>
      </c>
      <c r="L49" s="43">
        <f>SUM(M49:N49)</f>
        <v>1606</v>
      </c>
      <c r="M49" s="43">
        <v>1606</v>
      </c>
      <c r="N49" s="42">
        <v>0</v>
      </c>
      <c r="P49" s="41"/>
      <c r="Q49" s="39"/>
      <c r="R49" s="39"/>
      <c r="S49" s="39"/>
      <c r="T49" s="39"/>
      <c r="U49" s="39"/>
      <c r="V49" s="40"/>
      <c r="W49" s="40"/>
      <c r="X49" s="39"/>
      <c r="Y49" s="39"/>
      <c r="Z49" s="39"/>
      <c r="AA49" s="39"/>
      <c r="AB49" s="39"/>
      <c r="AC49" s="38"/>
      <c r="AD49" s="12"/>
      <c r="AE49" s="12"/>
      <c r="AF49" s="12"/>
      <c r="AG49" s="10"/>
      <c r="AH49" s="10"/>
      <c r="AI49" s="10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L49" s="12"/>
      <c r="BM49" s="12"/>
      <c r="BN49" s="12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0"/>
      <c r="CH49" s="10"/>
      <c r="CI49" s="10"/>
      <c r="CK49" s="12"/>
      <c r="CL49" s="12"/>
      <c r="CM49" s="12"/>
      <c r="CN49" s="11"/>
      <c r="CO49" s="11"/>
      <c r="CP49" s="11"/>
      <c r="CQ49" s="11"/>
      <c r="CR49" s="11"/>
      <c r="CS49" s="11"/>
      <c r="CT49" s="11"/>
      <c r="CU49" s="11"/>
      <c r="CV49" s="11"/>
      <c r="CW49" s="10"/>
      <c r="CX49" s="10"/>
      <c r="CY49" s="10"/>
      <c r="CZ49" s="37"/>
    </row>
    <row r="50" spans="2:104">
      <c r="B50" s="45" t="s">
        <v>10</v>
      </c>
      <c r="C50" s="43">
        <f>SUM(D50:E50)</f>
        <v>15057</v>
      </c>
      <c r="D50" s="43">
        <f>SUM(G50,J50,M50)</f>
        <v>6938</v>
      </c>
      <c r="E50" s="42">
        <f>SUM(H50,K50,N50)</f>
        <v>8119</v>
      </c>
      <c r="F50" s="43">
        <f>SUM(G50:H50)</f>
        <v>13305</v>
      </c>
      <c r="G50" s="43">
        <v>5186</v>
      </c>
      <c r="H50" s="42">
        <v>8119</v>
      </c>
      <c r="I50" s="43">
        <f>SUM(J50:K50)</f>
        <v>101</v>
      </c>
      <c r="J50" s="43">
        <v>101</v>
      </c>
      <c r="K50" s="42">
        <v>0</v>
      </c>
      <c r="L50" s="43">
        <f>SUM(M50:N50)</f>
        <v>1651</v>
      </c>
      <c r="M50" s="43">
        <v>1651</v>
      </c>
      <c r="N50" s="42">
        <v>0</v>
      </c>
      <c r="P50" s="41"/>
      <c r="Q50" s="39"/>
      <c r="R50" s="39"/>
      <c r="S50" s="39"/>
      <c r="T50" s="39"/>
      <c r="U50" s="39"/>
      <c r="V50" s="40"/>
      <c r="W50" s="40"/>
      <c r="X50" s="39"/>
      <c r="Y50" s="39"/>
      <c r="Z50" s="39"/>
      <c r="AA50" s="39"/>
      <c r="AB50" s="39"/>
      <c r="AC50" s="38"/>
      <c r="AD50" s="12"/>
      <c r="AE50" s="12"/>
      <c r="AF50" s="12"/>
      <c r="AG50" s="10"/>
      <c r="AH50" s="10"/>
      <c r="AI50" s="10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L50" s="12"/>
      <c r="BM50" s="12"/>
      <c r="BN50" s="12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0"/>
      <c r="CH50" s="10"/>
      <c r="CI50" s="10"/>
      <c r="CK50" s="12"/>
      <c r="CL50" s="12"/>
      <c r="CM50" s="12"/>
      <c r="CN50" s="11"/>
      <c r="CO50" s="11"/>
      <c r="CP50" s="11"/>
      <c r="CQ50" s="11"/>
      <c r="CR50" s="11"/>
      <c r="CS50" s="11"/>
      <c r="CT50" s="11"/>
      <c r="CU50" s="11"/>
      <c r="CV50" s="11"/>
      <c r="CW50" s="10"/>
      <c r="CX50" s="10"/>
      <c r="CY50" s="10"/>
      <c r="CZ50" s="37"/>
    </row>
    <row r="51" spans="2:104" ht="4.5" customHeight="1">
      <c r="B51" s="51"/>
      <c r="C51" s="43"/>
      <c r="D51" s="43"/>
      <c r="E51" s="42"/>
      <c r="F51" s="43"/>
      <c r="G51" s="43"/>
      <c r="H51" s="42"/>
      <c r="I51" s="43"/>
      <c r="J51" s="43"/>
      <c r="K51" s="42"/>
      <c r="L51" s="43"/>
      <c r="M51" s="43"/>
      <c r="N51" s="42"/>
      <c r="P51" s="41"/>
      <c r="Q51" s="39"/>
      <c r="R51" s="39"/>
      <c r="S51" s="39"/>
      <c r="T51" s="39"/>
      <c r="U51" s="39"/>
      <c r="V51" s="40"/>
      <c r="W51" s="40"/>
      <c r="X51" s="39"/>
      <c r="Y51" s="39"/>
      <c r="Z51" s="39"/>
      <c r="AA51" s="39"/>
      <c r="AB51" s="39"/>
      <c r="AC51" s="38"/>
      <c r="AD51" s="12"/>
      <c r="AE51" s="12"/>
      <c r="AF51" s="12"/>
      <c r="AG51" s="10"/>
      <c r="AH51" s="10"/>
      <c r="AI51" s="10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L51" s="12"/>
      <c r="BM51" s="12"/>
      <c r="BN51" s="12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0"/>
      <c r="CH51" s="10"/>
      <c r="CI51" s="10"/>
      <c r="CK51" s="12"/>
      <c r="CL51" s="12"/>
      <c r="CM51" s="12"/>
      <c r="CN51" s="11"/>
      <c r="CO51" s="11"/>
      <c r="CP51" s="11"/>
      <c r="CQ51" s="11"/>
      <c r="CR51" s="11"/>
      <c r="CS51" s="11"/>
      <c r="CT51" s="11"/>
      <c r="CU51" s="11"/>
      <c r="CV51" s="11"/>
      <c r="CW51" s="10"/>
      <c r="CX51" s="10"/>
      <c r="CY51" s="10"/>
      <c r="CZ51" s="37"/>
    </row>
    <row r="52" spans="2:104">
      <c r="B52" s="49" t="s">
        <v>18</v>
      </c>
      <c r="C52" s="47">
        <f t="shared" ref="C52:N52" si="10">SUM(C53:C54)</f>
        <v>125034</v>
      </c>
      <c r="D52" s="47">
        <f t="shared" si="10"/>
        <v>91637</v>
      </c>
      <c r="E52" s="46">
        <f t="shared" si="10"/>
        <v>33397</v>
      </c>
      <c r="F52" s="47">
        <f t="shared" si="10"/>
        <v>103051</v>
      </c>
      <c r="G52" s="47">
        <f t="shared" si="10"/>
        <v>71916</v>
      </c>
      <c r="H52" s="46">
        <f t="shared" si="10"/>
        <v>31135</v>
      </c>
      <c r="I52" s="47">
        <f t="shared" si="10"/>
        <v>13138</v>
      </c>
      <c r="J52" s="47">
        <f t="shared" si="10"/>
        <v>12825</v>
      </c>
      <c r="K52" s="46">
        <f t="shared" si="10"/>
        <v>313</v>
      </c>
      <c r="L52" s="47">
        <f t="shared" si="10"/>
        <v>8845</v>
      </c>
      <c r="M52" s="47">
        <f t="shared" si="10"/>
        <v>6896</v>
      </c>
      <c r="N52" s="46">
        <f t="shared" si="10"/>
        <v>1949</v>
      </c>
      <c r="P52" s="41"/>
      <c r="Q52" s="39"/>
      <c r="R52" s="39"/>
      <c r="S52" s="39"/>
      <c r="T52" s="39"/>
      <c r="U52" s="39"/>
      <c r="V52" s="40"/>
      <c r="W52" s="40"/>
      <c r="X52" s="39"/>
      <c r="Y52" s="39"/>
      <c r="Z52" s="39"/>
      <c r="AA52" s="39"/>
      <c r="AB52" s="39"/>
      <c r="AC52" s="38"/>
      <c r="AD52" s="12"/>
      <c r="AE52" s="12"/>
      <c r="AF52" s="12"/>
      <c r="AG52" s="10"/>
      <c r="AH52" s="10"/>
      <c r="AI52" s="10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L52" s="12"/>
      <c r="BM52" s="12"/>
      <c r="BN52" s="12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0"/>
      <c r="CH52" s="10"/>
      <c r="CI52" s="10"/>
      <c r="CK52" s="12"/>
      <c r="CL52" s="12"/>
      <c r="CM52" s="12"/>
      <c r="CN52" s="11"/>
      <c r="CO52" s="11"/>
      <c r="CP52" s="11"/>
      <c r="CQ52" s="11"/>
      <c r="CR52" s="11"/>
      <c r="CS52" s="11"/>
      <c r="CT52" s="11"/>
      <c r="CU52" s="11"/>
      <c r="CV52" s="11"/>
      <c r="CW52" s="10"/>
      <c r="CX52" s="10"/>
      <c r="CY52" s="10"/>
      <c r="CZ52" s="37"/>
    </row>
    <row r="53" spans="2:104">
      <c r="B53" s="45" t="s">
        <v>11</v>
      </c>
      <c r="C53" s="43">
        <f>SUM(D53:E53)</f>
        <v>63430</v>
      </c>
      <c r="D53" s="43">
        <f>SUM(G53,J53,M53)</f>
        <v>46286</v>
      </c>
      <c r="E53" s="42">
        <f>SUM(H53,K53,N53)</f>
        <v>17144</v>
      </c>
      <c r="F53" s="43">
        <f>SUM(G53:H53)</f>
        <v>52384</v>
      </c>
      <c r="G53" s="43">
        <v>36395</v>
      </c>
      <c r="H53" s="42">
        <v>15989</v>
      </c>
      <c r="I53" s="43">
        <f>SUM(J53:K53)</f>
        <v>6682</v>
      </c>
      <c r="J53" s="43">
        <v>6514</v>
      </c>
      <c r="K53" s="42">
        <v>168</v>
      </c>
      <c r="L53" s="43">
        <f>SUM(M53:N53)</f>
        <v>4364</v>
      </c>
      <c r="M53" s="43">
        <v>3377</v>
      </c>
      <c r="N53" s="42">
        <v>987</v>
      </c>
      <c r="P53" s="41"/>
      <c r="Q53" s="39"/>
      <c r="R53" s="39"/>
      <c r="S53" s="39"/>
      <c r="T53" s="39"/>
      <c r="U53" s="39"/>
      <c r="V53" s="40"/>
      <c r="W53" s="40"/>
      <c r="X53" s="39"/>
      <c r="Y53" s="39"/>
      <c r="Z53" s="39"/>
      <c r="AA53" s="39"/>
      <c r="AB53" s="39"/>
      <c r="AC53" s="38"/>
      <c r="AD53" s="12"/>
      <c r="AE53" s="12"/>
      <c r="AF53" s="12"/>
      <c r="AG53" s="10"/>
      <c r="AH53" s="10"/>
      <c r="AI53" s="10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L53" s="12"/>
      <c r="BM53" s="12"/>
      <c r="BN53" s="12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0"/>
      <c r="CH53" s="10"/>
      <c r="CI53" s="10"/>
      <c r="CK53" s="12"/>
      <c r="CL53" s="12"/>
      <c r="CM53" s="12"/>
      <c r="CN53" s="11"/>
      <c r="CO53" s="11"/>
      <c r="CP53" s="11"/>
      <c r="CQ53" s="11"/>
      <c r="CR53" s="11"/>
      <c r="CS53" s="11"/>
      <c r="CT53" s="11"/>
      <c r="CU53" s="11"/>
      <c r="CV53" s="11"/>
      <c r="CW53" s="10"/>
      <c r="CX53" s="10"/>
      <c r="CY53" s="10"/>
      <c r="CZ53" s="37"/>
    </row>
    <row r="54" spans="2:104">
      <c r="B54" s="45" t="s">
        <v>10</v>
      </c>
      <c r="C54" s="43">
        <f>SUM(D54:E54)</f>
        <v>61604</v>
      </c>
      <c r="D54" s="43">
        <f>SUM(G54,J54,M54)</f>
        <v>45351</v>
      </c>
      <c r="E54" s="42">
        <f>SUM(H54,K54,N54)</f>
        <v>16253</v>
      </c>
      <c r="F54" s="43">
        <f>SUM(G54:H54)</f>
        <v>50667</v>
      </c>
      <c r="G54" s="43">
        <v>35521</v>
      </c>
      <c r="H54" s="42">
        <v>15146</v>
      </c>
      <c r="I54" s="43">
        <f>SUM(J54:K54)</f>
        <v>6456</v>
      </c>
      <c r="J54" s="43">
        <v>6311</v>
      </c>
      <c r="K54" s="42">
        <v>145</v>
      </c>
      <c r="L54" s="43">
        <f>SUM(M54:N54)</f>
        <v>4481</v>
      </c>
      <c r="M54" s="43">
        <v>3519</v>
      </c>
      <c r="N54" s="42">
        <v>962</v>
      </c>
      <c r="P54" s="41"/>
      <c r="Q54" s="39"/>
      <c r="R54" s="39"/>
      <c r="S54" s="39"/>
      <c r="T54" s="39"/>
      <c r="U54" s="39"/>
      <c r="V54" s="40"/>
      <c r="W54" s="40"/>
      <c r="X54" s="39"/>
      <c r="Y54" s="39"/>
      <c r="Z54" s="39"/>
      <c r="AA54" s="39"/>
      <c r="AB54" s="39"/>
      <c r="AC54" s="38"/>
      <c r="AD54" s="12"/>
      <c r="AE54" s="12"/>
      <c r="AF54" s="12"/>
      <c r="AG54" s="10"/>
      <c r="AH54" s="10"/>
      <c r="AI54" s="10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L54" s="12"/>
      <c r="BM54" s="12"/>
      <c r="BN54" s="12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0"/>
      <c r="CH54" s="10"/>
      <c r="CI54" s="10"/>
      <c r="CK54" s="12"/>
      <c r="CL54" s="12"/>
      <c r="CM54" s="12"/>
      <c r="CN54" s="11"/>
      <c r="CO54" s="11"/>
      <c r="CP54" s="11"/>
      <c r="CQ54" s="11"/>
      <c r="CR54" s="11"/>
      <c r="CS54" s="11"/>
      <c r="CT54" s="11"/>
      <c r="CU54" s="11"/>
      <c r="CV54" s="11"/>
      <c r="CW54" s="10"/>
      <c r="CX54" s="10"/>
      <c r="CY54" s="10"/>
      <c r="CZ54" s="37"/>
    </row>
    <row r="55" spans="2:104" ht="4.5" customHeight="1">
      <c r="B55" s="45"/>
      <c r="C55" s="43"/>
      <c r="D55" s="43"/>
      <c r="E55" s="43"/>
      <c r="F55" s="50"/>
      <c r="G55" s="50"/>
      <c r="H55" s="50"/>
      <c r="I55" s="43"/>
      <c r="J55" s="43"/>
      <c r="K55" s="43"/>
      <c r="L55" s="50"/>
      <c r="M55" s="50"/>
      <c r="N55" s="50"/>
      <c r="P55" s="41"/>
      <c r="Q55" s="39"/>
      <c r="R55" s="39"/>
      <c r="S55" s="39"/>
      <c r="T55" s="39"/>
      <c r="U55" s="39"/>
      <c r="V55" s="40"/>
      <c r="W55" s="40"/>
      <c r="X55" s="39"/>
      <c r="Y55" s="39"/>
      <c r="Z55" s="39"/>
      <c r="AA55" s="39"/>
      <c r="AB55" s="39"/>
      <c r="AC55" s="38"/>
      <c r="AD55" s="12"/>
      <c r="AE55" s="12"/>
      <c r="AF55" s="12"/>
      <c r="AG55" s="10"/>
      <c r="AH55" s="10"/>
      <c r="AI55" s="10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L55" s="12"/>
      <c r="BM55" s="12"/>
      <c r="BN55" s="12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0"/>
      <c r="CH55" s="10"/>
      <c r="CI55" s="10"/>
      <c r="CK55" s="12"/>
      <c r="CL55" s="12"/>
      <c r="CM55" s="12"/>
      <c r="CN55" s="11"/>
      <c r="CO55" s="11"/>
      <c r="CP55" s="11"/>
      <c r="CQ55" s="11"/>
      <c r="CR55" s="11"/>
      <c r="CS55" s="11"/>
      <c r="CT55" s="11"/>
      <c r="CU55" s="11"/>
      <c r="CV55" s="11"/>
      <c r="CW55" s="10"/>
      <c r="CX55" s="10"/>
      <c r="CY55" s="10"/>
      <c r="CZ55" s="37"/>
    </row>
    <row r="56" spans="2:104">
      <c r="B56" s="49" t="s">
        <v>17</v>
      </c>
      <c r="C56" s="47">
        <f t="shared" ref="C56:N56" si="11">SUM(C57:C58)</f>
        <v>268829</v>
      </c>
      <c r="D56" s="47">
        <f t="shared" si="11"/>
        <v>230652</v>
      </c>
      <c r="E56" s="46">
        <f t="shared" si="11"/>
        <v>38177</v>
      </c>
      <c r="F56" s="47">
        <f t="shared" si="11"/>
        <v>203780</v>
      </c>
      <c r="G56" s="47">
        <f t="shared" si="11"/>
        <v>170814</v>
      </c>
      <c r="H56" s="46">
        <f t="shared" si="11"/>
        <v>32966</v>
      </c>
      <c r="I56" s="47">
        <f t="shared" si="11"/>
        <v>29039</v>
      </c>
      <c r="J56" s="47">
        <f t="shared" si="11"/>
        <v>27271</v>
      </c>
      <c r="K56" s="46">
        <f t="shared" si="11"/>
        <v>1768</v>
      </c>
      <c r="L56" s="47">
        <f t="shared" si="11"/>
        <v>36010</v>
      </c>
      <c r="M56" s="47">
        <f t="shared" si="11"/>
        <v>32567</v>
      </c>
      <c r="N56" s="46">
        <f t="shared" si="11"/>
        <v>3443</v>
      </c>
      <c r="P56" s="41"/>
      <c r="Q56" s="39"/>
      <c r="R56" s="39"/>
      <c r="S56" s="39"/>
      <c r="T56" s="39"/>
      <c r="U56" s="39"/>
      <c r="V56" s="40"/>
      <c r="W56" s="40"/>
      <c r="X56" s="39"/>
      <c r="Y56" s="39"/>
      <c r="Z56" s="39"/>
      <c r="AA56" s="39"/>
      <c r="AB56" s="39"/>
      <c r="AC56" s="38"/>
      <c r="AD56" s="12"/>
      <c r="AE56" s="12"/>
      <c r="AF56" s="12"/>
      <c r="AG56" s="10"/>
      <c r="AH56" s="10"/>
      <c r="AI56" s="10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L56" s="12"/>
      <c r="BM56" s="12"/>
      <c r="BN56" s="12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0"/>
      <c r="CH56" s="10"/>
      <c r="CI56" s="10"/>
      <c r="CK56" s="12"/>
      <c r="CL56" s="12"/>
      <c r="CM56" s="12"/>
      <c r="CN56" s="11"/>
      <c r="CO56" s="11"/>
      <c r="CP56" s="11"/>
      <c r="CQ56" s="11"/>
      <c r="CR56" s="11"/>
      <c r="CS56" s="11"/>
      <c r="CT56" s="11"/>
      <c r="CU56" s="11"/>
      <c r="CV56" s="11"/>
      <c r="CW56" s="10"/>
      <c r="CX56" s="10"/>
      <c r="CY56" s="10"/>
      <c r="CZ56" s="37"/>
    </row>
    <row r="57" spans="2:104">
      <c r="B57" s="45" t="s">
        <v>11</v>
      </c>
      <c r="C57" s="43">
        <f>SUM(D57:E57)</f>
        <v>138038</v>
      </c>
      <c r="D57" s="43">
        <f>SUM(G57,J57,M57)</f>
        <v>118412</v>
      </c>
      <c r="E57" s="42">
        <f>SUM(H57,K57,N57)</f>
        <v>19626</v>
      </c>
      <c r="F57" s="43">
        <f>SUM(G57:H57)</f>
        <v>105123</v>
      </c>
      <c r="G57" s="43">
        <v>88066</v>
      </c>
      <c r="H57" s="42">
        <v>17057</v>
      </c>
      <c r="I57" s="43">
        <f>SUM(J57:K57)</f>
        <v>14827</v>
      </c>
      <c r="J57" s="43">
        <v>13929</v>
      </c>
      <c r="K57" s="42">
        <v>898</v>
      </c>
      <c r="L57" s="43">
        <f>SUM(M57:N57)</f>
        <v>18088</v>
      </c>
      <c r="M57" s="43">
        <v>16417</v>
      </c>
      <c r="N57" s="42">
        <v>1671</v>
      </c>
      <c r="P57" s="41"/>
      <c r="Q57" s="39"/>
      <c r="R57" s="39"/>
      <c r="S57" s="39"/>
      <c r="T57" s="39"/>
      <c r="U57" s="39"/>
      <c r="V57" s="40"/>
      <c r="W57" s="40"/>
      <c r="X57" s="39"/>
      <c r="Y57" s="39"/>
      <c r="Z57" s="39"/>
      <c r="AA57" s="39"/>
      <c r="AB57" s="39"/>
      <c r="AC57" s="38"/>
      <c r="AD57" s="12"/>
      <c r="AE57" s="12"/>
      <c r="AF57" s="12"/>
      <c r="AG57" s="10"/>
      <c r="AH57" s="10"/>
      <c r="AI57" s="10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L57" s="12"/>
      <c r="BM57" s="12"/>
      <c r="BN57" s="12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0"/>
      <c r="CH57" s="10"/>
      <c r="CI57" s="10"/>
      <c r="CK57" s="12"/>
      <c r="CL57" s="12"/>
      <c r="CM57" s="12"/>
      <c r="CN57" s="11"/>
      <c r="CO57" s="11"/>
      <c r="CP57" s="11"/>
      <c r="CQ57" s="11"/>
      <c r="CR57" s="11"/>
      <c r="CS57" s="11"/>
      <c r="CT57" s="11"/>
      <c r="CU57" s="11"/>
      <c r="CV57" s="11"/>
      <c r="CW57" s="10"/>
      <c r="CX57" s="10"/>
      <c r="CY57" s="10"/>
      <c r="CZ57" s="37"/>
    </row>
    <row r="58" spans="2:104">
      <c r="B58" s="45" t="s">
        <v>10</v>
      </c>
      <c r="C58" s="43">
        <f>SUM(D58:E58)</f>
        <v>130791</v>
      </c>
      <c r="D58" s="43">
        <f>SUM(G58,J58,M58)</f>
        <v>112240</v>
      </c>
      <c r="E58" s="42">
        <f>SUM(H58,K58,N58)</f>
        <v>18551</v>
      </c>
      <c r="F58" s="43">
        <f>SUM(G58:H58)</f>
        <v>98657</v>
      </c>
      <c r="G58" s="43">
        <v>82748</v>
      </c>
      <c r="H58" s="42">
        <v>15909</v>
      </c>
      <c r="I58" s="43">
        <f>SUM(J58:K58)</f>
        <v>14212</v>
      </c>
      <c r="J58" s="43">
        <v>13342</v>
      </c>
      <c r="K58" s="42">
        <v>870</v>
      </c>
      <c r="L58" s="43">
        <f>SUM(M58:N58)</f>
        <v>17922</v>
      </c>
      <c r="M58" s="43">
        <v>16150</v>
      </c>
      <c r="N58" s="42">
        <v>1772</v>
      </c>
      <c r="P58" s="41"/>
      <c r="Q58" s="39"/>
      <c r="R58" s="39"/>
      <c r="S58" s="39"/>
      <c r="T58" s="39"/>
      <c r="U58" s="39"/>
      <c r="V58" s="40"/>
      <c r="W58" s="40"/>
      <c r="X58" s="39"/>
      <c r="Y58" s="39"/>
      <c r="Z58" s="39"/>
      <c r="AA58" s="39"/>
      <c r="AB58" s="39"/>
      <c r="AC58" s="38"/>
      <c r="AD58" s="12"/>
      <c r="AE58" s="12"/>
      <c r="AF58" s="12"/>
      <c r="AG58" s="10"/>
      <c r="AH58" s="10"/>
      <c r="AI58" s="10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L58" s="12"/>
      <c r="BM58" s="12"/>
      <c r="BN58" s="12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0"/>
      <c r="CH58" s="10"/>
      <c r="CI58" s="10"/>
      <c r="CK58" s="12"/>
      <c r="CL58" s="12"/>
      <c r="CM58" s="12"/>
      <c r="CN58" s="11"/>
      <c r="CO58" s="11"/>
      <c r="CP58" s="11"/>
      <c r="CQ58" s="11"/>
      <c r="CR58" s="11"/>
      <c r="CS58" s="11"/>
      <c r="CT58" s="11"/>
      <c r="CU58" s="11"/>
      <c r="CV58" s="11"/>
      <c r="CW58" s="10"/>
      <c r="CX58" s="10"/>
      <c r="CY58" s="10"/>
      <c r="CZ58" s="37"/>
    </row>
    <row r="59" spans="2:104" ht="4.5" customHeight="1"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P59" s="41"/>
      <c r="Q59" s="39"/>
      <c r="R59" s="39"/>
      <c r="S59" s="39"/>
      <c r="T59" s="39"/>
      <c r="U59" s="39"/>
      <c r="V59" s="40"/>
      <c r="W59" s="40"/>
      <c r="X59" s="39"/>
      <c r="Y59" s="39"/>
      <c r="Z59" s="39"/>
      <c r="AA59" s="39"/>
      <c r="AB59" s="39"/>
      <c r="AC59" s="38"/>
      <c r="AD59" s="12"/>
      <c r="AE59" s="12"/>
      <c r="AF59" s="12"/>
      <c r="AG59" s="10"/>
      <c r="AH59" s="10"/>
      <c r="AI59" s="10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L59" s="12"/>
      <c r="BM59" s="12"/>
      <c r="BN59" s="12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0"/>
      <c r="CH59" s="10"/>
      <c r="CI59" s="10"/>
      <c r="CK59" s="12"/>
      <c r="CL59" s="12"/>
      <c r="CM59" s="12"/>
      <c r="CN59" s="11"/>
      <c r="CO59" s="11"/>
      <c r="CP59" s="11"/>
      <c r="CQ59" s="11"/>
      <c r="CR59" s="11"/>
      <c r="CS59" s="11"/>
      <c r="CT59" s="11"/>
      <c r="CU59" s="11"/>
      <c r="CV59" s="11"/>
      <c r="CW59" s="10"/>
      <c r="CX59" s="10"/>
      <c r="CY59" s="10"/>
      <c r="CZ59" s="37"/>
    </row>
    <row r="60" spans="2:104">
      <c r="B60" s="49" t="s">
        <v>16</v>
      </c>
      <c r="C60" s="47">
        <f t="shared" ref="C60:H60" si="12">SUM(C61:C62)</f>
        <v>10162</v>
      </c>
      <c r="D60" s="47">
        <f t="shared" si="12"/>
        <v>7907</v>
      </c>
      <c r="E60" s="46">
        <f t="shared" si="12"/>
        <v>2255</v>
      </c>
      <c r="F60" s="47">
        <f t="shared" si="12"/>
        <v>7850</v>
      </c>
      <c r="G60" s="47">
        <f t="shared" si="12"/>
        <v>5595</v>
      </c>
      <c r="H60" s="46">
        <f t="shared" si="12"/>
        <v>2255</v>
      </c>
      <c r="I60" s="48">
        <f>SUM(J60:K60)</f>
        <v>0</v>
      </c>
      <c r="J60" s="48">
        <f>SUM(J61:J62)</f>
        <v>0</v>
      </c>
      <c r="K60" s="46">
        <f>SUM(K61:K62)</f>
        <v>0</v>
      </c>
      <c r="L60" s="47">
        <f>SUM(L61:L62)</f>
        <v>2312</v>
      </c>
      <c r="M60" s="47">
        <f>SUM(M61:M62)</f>
        <v>2312</v>
      </c>
      <c r="N60" s="46">
        <f>SUM(N61:N62)</f>
        <v>0</v>
      </c>
      <c r="P60" s="41"/>
      <c r="Q60" s="39"/>
      <c r="R60" s="39"/>
      <c r="S60" s="39"/>
      <c r="T60" s="39"/>
      <c r="U60" s="39"/>
      <c r="V60" s="40"/>
      <c r="W60" s="40"/>
      <c r="X60" s="39"/>
      <c r="Y60" s="39"/>
      <c r="Z60" s="39"/>
      <c r="AA60" s="39"/>
      <c r="AB60" s="39"/>
      <c r="AC60" s="38"/>
      <c r="AD60" s="12"/>
      <c r="AE60" s="12"/>
      <c r="AF60" s="12"/>
      <c r="AG60" s="10"/>
      <c r="AH60" s="10"/>
      <c r="AI60" s="10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L60" s="12"/>
      <c r="BM60" s="12"/>
      <c r="BN60" s="12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0"/>
      <c r="CH60" s="10"/>
      <c r="CI60" s="10"/>
      <c r="CK60" s="12"/>
      <c r="CL60" s="12"/>
      <c r="CM60" s="12"/>
      <c r="CN60" s="11"/>
      <c r="CO60" s="11"/>
      <c r="CP60" s="11"/>
      <c r="CQ60" s="11"/>
      <c r="CR60" s="11"/>
      <c r="CS60" s="11"/>
      <c r="CT60" s="11"/>
      <c r="CU60" s="11"/>
      <c r="CV60" s="11"/>
      <c r="CW60" s="10"/>
      <c r="CX60" s="10"/>
      <c r="CY60" s="10"/>
      <c r="CZ60" s="37"/>
    </row>
    <row r="61" spans="2:104">
      <c r="B61" s="45" t="s">
        <v>11</v>
      </c>
      <c r="C61" s="43">
        <f>SUM(D61:E61)</f>
        <v>5167</v>
      </c>
      <c r="D61" s="43">
        <f>SUM(G61,J61,M61)</f>
        <v>4010</v>
      </c>
      <c r="E61" s="42">
        <f>SUM(H61,K61,N61)</f>
        <v>1157</v>
      </c>
      <c r="F61" s="43">
        <f>SUM(G61:H61)</f>
        <v>4027</v>
      </c>
      <c r="G61" s="43">
        <v>2870</v>
      </c>
      <c r="H61" s="42">
        <v>1157</v>
      </c>
      <c r="I61" s="44">
        <f>SUM(J61:K61)</f>
        <v>0</v>
      </c>
      <c r="J61" s="44">
        <v>0</v>
      </c>
      <c r="K61" s="42">
        <v>0</v>
      </c>
      <c r="L61" s="43">
        <f>SUM(M61:N61)</f>
        <v>1140</v>
      </c>
      <c r="M61" s="43">
        <v>1140</v>
      </c>
      <c r="N61" s="42">
        <v>0</v>
      </c>
      <c r="P61" s="41"/>
      <c r="Q61" s="39"/>
      <c r="R61" s="39"/>
      <c r="S61" s="39"/>
      <c r="T61" s="39"/>
      <c r="U61" s="39"/>
      <c r="V61" s="40"/>
      <c r="W61" s="40"/>
      <c r="X61" s="39"/>
      <c r="Y61" s="39"/>
      <c r="Z61" s="39"/>
      <c r="AA61" s="39"/>
      <c r="AB61" s="39"/>
      <c r="AC61" s="38"/>
      <c r="AD61" s="12"/>
      <c r="AE61" s="12"/>
      <c r="AF61" s="12"/>
      <c r="AG61" s="10"/>
      <c r="AH61" s="10"/>
      <c r="AI61" s="10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L61" s="12"/>
      <c r="BM61" s="12"/>
      <c r="BN61" s="12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0"/>
      <c r="CH61" s="10"/>
      <c r="CI61" s="10"/>
      <c r="CK61" s="12"/>
      <c r="CL61" s="12"/>
      <c r="CM61" s="12"/>
      <c r="CN61" s="11"/>
      <c r="CO61" s="11"/>
      <c r="CP61" s="11"/>
      <c r="CQ61" s="11"/>
      <c r="CR61" s="11"/>
      <c r="CS61" s="11"/>
      <c r="CT61" s="11"/>
      <c r="CU61" s="11"/>
      <c r="CV61" s="11"/>
      <c r="CW61" s="10"/>
      <c r="CX61" s="10"/>
      <c r="CY61" s="10"/>
      <c r="CZ61" s="37"/>
    </row>
    <row r="62" spans="2:104">
      <c r="B62" s="45" t="s">
        <v>10</v>
      </c>
      <c r="C62" s="43">
        <f>SUM(D62:E62)</f>
        <v>4995</v>
      </c>
      <c r="D62" s="43">
        <f>SUM(G62,J62,M62)</f>
        <v>3897</v>
      </c>
      <c r="E62" s="42">
        <f>SUM(H62,K62,N62)</f>
        <v>1098</v>
      </c>
      <c r="F62" s="43">
        <f>SUM(G62:H62)</f>
        <v>3823</v>
      </c>
      <c r="G62" s="43">
        <v>2725</v>
      </c>
      <c r="H62" s="42">
        <v>1098</v>
      </c>
      <c r="I62" s="44">
        <f>SUM(J62:K62)</f>
        <v>0</v>
      </c>
      <c r="J62" s="44">
        <v>0</v>
      </c>
      <c r="K62" s="42">
        <v>0</v>
      </c>
      <c r="L62" s="43">
        <f>SUM(M62:N62)</f>
        <v>1172</v>
      </c>
      <c r="M62" s="43">
        <v>1172</v>
      </c>
      <c r="N62" s="42">
        <v>0</v>
      </c>
      <c r="P62" s="41"/>
      <c r="Q62" s="39"/>
      <c r="R62" s="39"/>
      <c r="S62" s="39"/>
      <c r="T62" s="39"/>
      <c r="U62" s="39"/>
      <c r="V62" s="40"/>
      <c r="W62" s="40"/>
      <c r="X62" s="39"/>
      <c r="Y62" s="39"/>
      <c r="Z62" s="39"/>
      <c r="AA62" s="39"/>
      <c r="AB62" s="39"/>
      <c r="AC62" s="38"/>
      <c r="AD62" s="12"/>
      <c r="AE62" s="12"/>
      <c r="AF62" s="12"/>
      <c r="AG62" s="10"/>
      <c r="AH62" s="10"/>
      <c r="AI62" s="10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L62" s="12"/>
      <c r="BM62" s="12"/>
      <c r="BN62" s="12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0"/>
      <c r="CH62" s="10"/>
      <c r="CI62" s="10"/>
      <c r="CK62" s="12"/>
      <c r="CL62" s="12"/>
      <c r="CM62" s="12"/>
      <c r="CN62" s="11"/>
      <c r="CO62" s="11"/>
      <c r="CP62" s="11"/>
      <c r="CQ62" s="11"/>
      <c r="CR62" s="11"/>
      <c r="CS62" s="11"/>
      <c r="CT62" s="11"/>
      <c r="CU62" s="11"/>
      <c r="CV62" s="11"/>
      <c r="CW62" s="10"/>
      <c r="CX62" s="10"/>
      <c r="CY62" s="10"/>
      <c r="CZ62" s="37"/>
    </row>
    <row r="63" spans="2:104" ht="4.5" customHeight="1"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P63" s="41"/>
      <c r="Q63" s="39"/>
      <c r="R63" s="39"/>
      <c r="S63" s="39"/>
      <c r="T63" s="39"/>
      <c r="U63" s="39"/>
      <c r="V63" s="40"/>
      <c r="W63" s="40"/>
      <c r="X63" s="39"/>
      <c r="Y63" s="39"/>
      <c r="Z63" s="39"/>
      <c r="AA63" s="39"/>
      <c r="AB63" s="39"/>
      <c r="AC63" s="38"/>
      <c r="AD63" s="12"/>
      <c r="AE63" s="12"/>
      <c r="AF63" s="12"/>
      <c r="AG63" s="10"/>
      <c r="AH63" s="10"/>
      <c r="AI63" s="10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L63" s="12"/>
      <c r="BM63" s="12"/>
      <c r="BN63" s="12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0"/>
      <c r="CH63" s="10"/>
      <c r="CI63" s="10"/>
      <c r="CK63" s="12"/>
      <c r="CL63" s="12"/>
      <c r="CM63" s="12"/>
      <c r="CN63" s="11"/>
      <c r="CO63" s="11"/>
      <c r="CP63" s="11"/>
      <c r="CQ63" s="11"/>
      <c r="CR63" s="11"/>
      <c r="CS63" s="11"/>
      <c r="CT63" s="11"/>
      <c r="CU63" s="11"/>
      <c r="CV63" s="11"/>
      <c r="CW63" s="10"/>
      <c r="CX63" s="10"/>
      <c r="CY63" s="10"/>
      <c r="CZ63" s="37"/>
    </row>
    <row r="64" spans="2:104">
      <c r="B64" s="49" t="s">
        <v>15</v>
      </c>
      <c r="C64" s="47">
        <f t="shared" ref="C64:N64" si="13">SUM(C65:C66)</f>
        <v>25387</v>
      </c>
      <c r="D64" s="47">
        <f t="shared" si="13"/>
        <v>18152</v>
      </c>
      <c r="E64" s="46">
        <f t="shared" si="13"/>
        <v>7235</v>
      </c>
      <c r="F64" s="47">
        <f t="shared" si="13"/>
        <v>21202</v>
      </c>
      <c r="G64" s="47">
        <f t="shared" si="13"/>
        <v>13982</v>
      </c>
      <c r="H64" s="46">
        <f t="shared" si="13"/>
        <v>7220</v>
      </c>
      <c r="I64" s="47">
        <f t="shared" si="13"/>
        <v>2035</v>
      </c>
      <c r="J64" s="47">
        <f t="shared" si="13"/>
        <v>2020</v>
      </c>
      <c r="K64" s="46">
        <f t="shared" si="13"/>
        <v>15</v>
      </c>
      <c r="L64" s="47">
        <f t="shared" si="13"/>
        <v>2150</v>
      </c>
      <c r="M64" s="47">
        <f t="shared" si="13"/>
        <v>2150</v>
      </c>
      <c r="N64" s="46">
        <f t="shared" si="13"/>
        <v>0</v>
      </c>
      <c r="P64" s="41"/>
      <c r="Q64" s="39"/>
      <c r="R64" s="39"/>
      <c r="S64" s="39"/>
      <c r="T64" s="39"/>
      <c r="U64" s="39"/>
      <c r="V64" s="40"/>
      <c r="W64" s="40"/>
      <c r="X64" s="39"/>
      <c r="Y64" s="39"/>
      <c r="Z64" s="39"/>
      <c r="AA64" s="39"/>
      <c r="AB64" s="39"/>
      <c r="AC64" s="38"/>
      <c r="AD64" s="12"/>
      <c r="AE64" s="12"/>
      <c r="AF64" s="12"/>
      <c r="AG64" s="10"/>
      <c r="AH64" s="10"/>
      <c r="AI64" s="10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L64" s="12"/>
      <c r="BM64" s="12"/>
      <c r="BN64" s="12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0"/>
      <c r="CH64" s="10"/>
      <c r="CI64" s="10"/>
      <c r="CK64" s="12"/>
      <c r="CL64" s="12"/>
      <c r="CM64" s="12"/>
      <c r="CN64" s="11"/>
      <c r="CO64" s="11"/>
      <c r="CP64" s="11"/>
      <c r="CQ64" s="11"/>
      <c r="CR64" s="11"/>
      <c r="CS64" s="11"/>
      <c r="CT64" s="11"/>
      <c r="CU64" s="11"/>
      <c r="CV64" s="11"/>
      <c r="CW64" s="10"/>
      <c r="CX64" s="10"/>
      <c r="CY64" s="10"/>
      <c r="CZ64" s="37"/>
    </row>
    <row r="65" spans="2:104">
      <c r="B65" s="45" t="s">
        <v>11</v>
      </c>
      <c r="C65" s="43">
        <f>SUM(D65:E65)</f>
        <v>12653</v>
      </c>
      <c r="D65" s="43">
        <f>SUM(G65,J65,M65)</f>
        <v>9091</v>
      </c>
      <c r="E65" s="42">
        <f>SUM(H65,K65,N65)</f>
        <v>3562</v>
      </c>
      <c r="F65" s="43">
        <f>SUM(G65:H65)</f>
        <v>10544</v>
      </c>
      <c r="G65" s="43">
        <v>6989</v>
      </c>
      <c r="H65" s="42">
        <v>3555</v>
      </c>
      <c r="I65" s="43">
        <f>SUM(J65:K65)</f>
        <v>1026</v>
      </c>
      <c r="J65" s="43">
        <v>1019</v>
      </c>
      <c r="K65" s="42">
        <v>7</v>
      </c>
      <c r="L65" s="43">
        <f>SUM(M65:N65)</f>
        <v>1083</v>
      </c>
      <c r="M65" s="43">
        <v>1083</v>
      </c>
      <c r="N65" s="42">
        <v>0</v>
      </c>
      <c r="P65" s="41"/>
      <c r="Q65" s="39"/>
      <c r="R65" s="39"/>
      <c r="S65" s="39"/>
      <c r="T65" s="39"/>
      <c r="U65" s="39"/>
      <c r="V65" s="40"/>
      <c r="W65" s="40"/>
      <c r="X65" s="39"/>
      <c r="Y65" s="39"/>
      <c r="Z65" s="39"/>
      <c r="AA65" s="39"/>
      <c r="AB65" s="39"/>
      <c r="AC65" s="38"/>
      <c r="AD65" s="12"/>
      <c r="AE65" s="12"/>
      <c r="AF65" s="12"/>
      <c r="AG65" s="10"/>
      <c r="AH65" s="10"/>
      <c r="AI65" s="10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L65" s="12"/>
      <c r="BM65" s="12"/>
      <c r="BN65" s="12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0"/>
      <c r="CH65" s="10"/>
      <c r="CI65" s="10"/>
      <c r="CK65" s="12"/>
      <c r="CL65" s="12"/>
      <c r="CM65" s="12"/>
      <c r="CN65" s="11"/>
      <c r="CO65" s="11"/>
      <c r="CP65" s="11"/>
      <c r="CQ65" s="11"/>
      <c r="CR65" s="11"/>
      <c r="CS65" s="11"/>
      <c r="CT65" s="11"/>
      <c r="CU65" s="11"/>
      <c r="CV65" s="11"/>
      <c r="CW65" s="10"/>
      <c r="CX65" s="10"/>
      <c r="CY65" s="10"/>
      <c r="CZ65" s="37"/>
    </row>
    <row r="66" spans="2:104">
      <c r="B66" s="45" t="s">
        <v>10</v>
      </c>
      <c r="C66" s="43">
        <f>SUM(D66:E66)</f>
        <v>12734</v>
      </c>
      <c r="D66" s="43">
        <f>SUM(G66,J66,M66)</f>
        <v>9061</v>
      </c>
      <c r="E66" s="42">
        <f>SUM(H66,K66,N66)</f>
        <v>3673</v>
      </c>
      <c r="F66" s="43">
        <f>SUM(G66:H66)</f>
        <v>10658</v>
      </c>
      <c r="G66" s="43">
        <v>6993</v>
      </c>
      <c r="H66" s="42">
        <v>3665</v>
      </c>
      <c r="I66" s="43">
        <f>SUM(J66:K66)</f>
        <v>1009</v>
      </c>
      <c r="J66" s="43">
        <v>1001</v>
      </c>
      <c r="K66" s="42">
        <v>8</v>
      </c>
      <c r="L66" s="43">
        <f>SUM(M66:N66)</f>
        <v>1067</v>
      </c>
      <c r="M66" s="43">
        <v>1067</v>
      </c>
      <c r="N66" s="42">
        <v>0</v>
      </c>
      <c r="P66" s="41"/>
      <c r="Q66" s="39"/>
      <c r="R66" s="39"/>
      <c r="S66" s="39"/>
      <c r="T66" s="39"/>
      <c r="U66" s="39"/>
      <c r="V66" s="40"/>
      <c r="W66" s="40"/>
      <c r="X66" s="39"/>
      <c r="Y66" s="39"/>
      <c r="Z66" s="39"/>
      <c r="AA66" s="39"/>
      <c r="AB66" s="39"/>
      <c r="AC66" s="38"/>
      <c r="AD66" s="12"/>
      <c r="AE66" s="12"/>
      <c r="AF66" s="12"/>
      <c r="AG66" s="10"/>
      <c r="AH66" s="10"/>
      <c r="AI66" s="10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L66" s="12"/>
      <c r="BM66" s="12"/>
      <c r="BN66" s="12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0"/>
      <c r="CH66" s="10"/>
      <c r="CI66" s="10"/>
      <c r="CK66" s="12"/>
      <c r="CL66" s="12"/>
      <c r="CM66" s="12"/>
      <c r="CN66" s="11"/>
      <c r="CO66" s="11"/>
      <c r="CP66" s="11"/>
      <c r="CQ66" s="11"/>
      <c r="CR66" s="11"/>
      <c r="CS66" s="11"/>
      <c r="CT66" s="11"/>
      <c r="CU66" s="11"/>
      <c r="CV66" s="11"/>
      <c r="CW66" s="10"/>
      <c r="CX66" s="10"/>
      <c r="CY66" s="10"/>
      <c r="CZ66" s="37"/>
    </row>
    <row r="67" spans="2:104" ht="4.5" customHeight="1">
      <c r="B67" s="45"/>
      <c r="C67" s="50"/>
      <c r="D67" s="50"/>
      <c r="E67" s="50"/>
      <c r="F67" s="50"/>
      <c r="G67" s="50"/>
      <c r="H67" s="50"/>
      <c r="I67" s="43"/>
      <c r="J67" s="43"/>
      <c r="K67" s="43"/>
      <c r="L67" s="50"/>
      <c r="M67" s="50"/>
      <c r="N67" s="50"/>
      <c r="P67" s="41"/>
      <c r="Q67" s="39"/>
      <c r="R67" s="39"/>
      <c r="S67" s="39"/>
      <c r="T67" s="39"/>
      <c r="U67" s="39"/>
      <c r="V67" s="40"/>
      <c r="W67" s="40"/>
      <c r="X67" s="39"/>
      <c r="Y67" s="39"/>
      <c r="Z67" s="39"/>
      <c r="AA67" s="39"/>
      <c r="AB67" s="39"/>
      <c r="AC67" s="38"/>
      <c r="AD67" s="12"/>
      <c r="AE67" s="12"/>
      <c r="AF67" s="12"/>
      <c r="AG67" s="10"/>
      <c r="AH67" s="10"/>
      <c r="AI67" s="10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L67" s="12"/>
      <c r="BM67" s="12"/>
      <c r="BN67" s="12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0"/>
      <c r="CH67" s="10"/>
      <c r="CI67" s="10"/>
      <c r="CK67" s="12"/>
      <c r="CL67" s="12"/>
      <c r="CM67" s="12"/>
      <c r="CN67" s="11"/>
      <c r="CO67" s="11"/>
      <c r="CP67" s="11"/>
      <c r="CQ67" s="11"/>
      <c r="CR67" s="11"/>
      <c r="CS67" s="11"/>
      <c r="CT67" s="11"/>
      <c r="CU67" s="11"/>
      <c r="CV67" s="11"/>
      <c r="CW67" s="10"/>
      <c r="CX67" s="10"/>
      <c r="CY67" s="10"/>
      <c r="CZ67" s="37"/>
    </row>
    <row r="68" spans="2:104">
      <c r="B68" s="49" t="s">
        <v>14</v>
      </c>
      <c r="C68" s="47">
        <f t="shared" ref="C68:N68" si="14">SUM(C69:C70)</f>
        <v>35914</v>
      </c>
      <c r="D68" s="47">
        <f t="shared" si="14"/>
        <v>13246</v>
      </c>
      <c r="E68" s="46">
        <f t="shared" si="14"/>
        <v>22668</v>
      </c>
      <c r="F68" s="47">
        <f t="shared" si="14"/>
        <v>34061</v>
      </c>
      <c r="G68" s="47">
        <f t="shared" si="14"/>
        <v>11451</v>
      </c>
      <c r="H68" s="46">
        <f t="shared" si="14"/>
        <v>22610</v>
      </c>
      <c r="I68" s="47">
        <f t="shared" si="14"/>
        <v>1228</v>
      </c>
      <c r="J68" s="47">
        <f t="shared" si="14"/>
        <v>1170</v>
      </c>
      <c r="K68" s="46">
        <f t="shared" si="14"/>
        <v>58</v>
      </c>
      <c r="L68" s="47">
        <f t="shared" si="14"/>
        <v>625</v>
      </c>
      <c r="M68" s="47">
        <f t="shared" si="14"/>
        <v>625</v>
      </c>
      <c r="N68" s="46">
        <f t="shared" si="14"/>
        <v>0</v>
      </c>
      <c r="P68" s="41"/>
      <c r="Q68" s="39"/>
      <c r="R68" s="39"/>
      <c r="S68" s="39"/>
      <c r="T68" s="39"/>
      <c r="U68" s="39"/>
      <c r="V68" s="40"/>
      <c r="W68" s="40"/>
      <c r="X68" s="39"/>
      <c r="Y68" s="39"/>
      <c r="Z68" s="39"/>
      <c r="AA68" s="39"/>
      <c r="AB68" s="39"/>
      <c r="AC68" s="38"/>
      <c r="AD68" s="12"/>
      <c r="AE68" s="12"/>
      <c r="AF68" s="12"/>
      <c r="AG68" s="10"/>
      <c r="AH68" s="10"/>
      <c r="AI68" s="10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L68" s="12"/>
      <c r="BM68" s="12"/>
      <c r="BN68" s="12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0"/>
      <c r="CH68" s="10"/>
      <c r="CI68" s="10"/>
      <c r="CK68" s="12"/>
      <c r="CL68" s="12"/>
      <c r="CM68" s="12"/>
      <c r="CN68" s="11"/>
      <c r="CO68" s="11"/>
      <c r="CP68" s="11"/>
      <c r="CQ68" s="11"/>
      <c r="CR68" s="11"/>
      <c r="CS68" s="11"/>
      <c r="CT68" s="11"/>
      <c r="CU68" s="11"/>
      <c r="CV68" s="11"/>
      <c r="CW68" s="10"/>
      <c r="CX68" s="10"/>
      <c r="CY68" s="10"/>
      <c r="CZ68" s="37"/>
    </row>
    <row r="69" spans="2:104">
      <c r="B69" s="45" t="s">
        <v>11</v>
      </c>
      <c r="C69" s="43">
        <f>SUM(D69:E69)</f>
        <v>18342</v>
      </c>
      <c r="D69" s="43">
        <f>SUM(G69,J69,M69)</f>
        <v>6713</v>
      </c>
      <c r="E69" s="42">
        <f>SUM(H69,K69,N69)</f>
        <v>11629</v>
      </c>
      <c r="F69" s="43">
        <f>SUM(G69:H69)</f>
        <v>17415</v>
      </c>
      <c r="G69" s="43">
        <v>5819</v>
      </c>
      <c r="H69" s="42">
        <v>11596</v>
      </c>
      <c r="I69" s="43">
        <f>SUM(J69:K69)</f>
        <v>649</v>
      </c>
      <c r="J69" s="43">
        <v>616</v>
      </c>
      <c r="K69" s="42">
        <v>33</v>
      </c>
      <c r="L69" s="43">
        <f>SUM(M69:N69)</f>
        <v>278</v>
      </c>
      <c r="M69" s="43">
        <v>278</v>
      </c>
      <c r="N69" s="42">
        <v>0</v>
      </c>
      <c r="P69" s="41"/>
      <c r="Q69" s="39"/>
      <c r="R69" s="39"/>
      <c r="S69" s="39"/>
      <c r="T69" s="39"/>
      <c r="U69" s="39"/>
      <c r="V69" s="40"/>
      <c r="W69" s="40"/>
      <c r="X69" s="39"/>
      <c r="Y69" s="39"/>
      <c r="Z69" s="39"/>
      <c r="AA69" s="39"/>
      <c r="AB69" s="39"/>
      <c r="AC69" s="38"/>
      <c r="AD69" s="12"/>
      <c r="AE69" s="12"/>
      <c r="AF69" s="12"/>
      <c r="AG69" s="10"/>
      <c r="AH69" s="10"/>
      <c r="AI69" s="10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L69" s="12"/>
      <c r="BM69" s="12"/>
      <c r="BN69" s="12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0"/>
      <c r="CH69" s="10"/>
      <c r="CI69" s="10"/>
      <c r="CK69" s="12"/>
      <c r="CL69" s="12"/>
      <c r="CM69" s="12"/>
      <c r="CN69" s="11"/>
      <c r="CO69" s="11"/>
      <c r="CP69" s="11"/>
      <c r="CQ69" s="11"/>
      <c r="CR69" s="11"/>
      <c r="CS69" s="11"/>
      <c r="CT69" s="11"/>
      <c r="CU69" s="11"/>
      <c r="CV69" s="11"/>
      <c r="CW69" s="10"/>
      <c r="CX69" s="10"/>
      <c r="CY69" s="10"/>
      <c r="CZ69" s="37"/>
    </row>
    <row r="70" spans="2:104">
      <c r="B70" s="45" t="s">
        <v>10</v>
      </c>
      <c r="C70" s="43">
        <f>SUM(D70:E70)</f>
        <v>17572</v>
      </c>
      <c r="D70" s="43">
        <f>SUM(G70,J70,M70)</f>
        <v>6533</v>
      </c>
      <c r="E70" s="42">
        <f>SUM(H70,K70,N70)</f>
        <v>11039</v>
      </c>
      <c r="F70" s="43">
        <f>SUM(G70:H70)</f>
        <v>16646</v>
      </c>
      <c r="G70" s="43">
        <v>5632</v>
      </c>
      <c r="H70" s="42">
        <v>11014</v>
      </c>
      <c r="I70" s="43">
        <f>SUM(J70:K70)</f>
        <v>579</v>
      </c>
      <c r="J70" s="43">
        <v>554</v>
      </c>
      <c r="K70" s="42">
        <v>25</v>
      </c>
      <c r="L70" s="43">
        <f>SUM(M70:N70)</f>
        <v>347</v>
      </c>
      <c r="M70" s="43">
        <v>347</v>
      </c>
      <c r="N70" s="42">
        <v>0</v>
      </c>
      <c r="P70" s="41"/>
      <c r="Q70" s="39"/>
      <c r="R70" s="39"/>
      <c r="S70" s="39"/>
      <c r="T70" s="39"/>
      <c r="U70" s="39"/>
      <c r="V70" s="40"/>
      <c r="W70" s="40"/>
      <c r="X70" s="39"/>
      <c r="Y70" s="39"/>
      <c r="Z70" s="39"/>
      <c r="AA70" s="39"/>
      <c r="AB70" s="39"/>
      <c r="AC70" s="38"/>
      <c r="AD70" s="12"/>
      <c r="AE70" s="12"/>
      <c r="AF70" s="12"/>
      <c r="AG70" s="10"/>
      <c r="AH70" s="10"/>
      <c r="AI70" s="10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L70" s="12"/>
      <c r="BM70" s="12"/>
      <c r="BN70" s="12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0"/>
      <c r="CH70" s="10"/>
      <c r="CI70" s="10"/>
      <c r="CK70" s="12"/>
      <c r="CL70" s="12"/>
      <c r="CM70" s="12"/>
      <c r="CN70" s="11"/>
      <c r="CO70" s="11"/>
      <c r="CP70" s="11"/>
      <c r="CQ70" s="11"/>
      <c r="CR70" s="11"/>
      <c r="CS70" s="11"/>
      <c r="CT70" s="11"/>
      <c r="CU70" s="11"/>
      <c r="CV70" s="11"/>
      <c r="CW70" s="10"/>
      <c r="CX70" s="10"/>
      <c r="CY70" s="10"/>
      <c r="CZ70" s="37"/>
    </row>
    <row r="71" spans="2:104" ht="4.5" customHeight="1">
      <c r="B71" s="45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P71" s="41"/>
      <c r="Q71" s="39"/>
      <c r="R71" s="39"/>
      <c r="S71" s="39"/>
      <c r="T71" s="39"/>
      <c r="U71" s="39"/>
      <c r="V71" s="40"/>
      <c r="W71" s="40"/>
      <c r="X71" s="39"/>
      <c r="Y71" s="39"/>
      <c r="Z71" s="39"/>
      <c r="AA71" s="39"/>
      <c r="AB71" s="39"/>
      <c r="AC71" s="38"/>
      <c r="AD71" s="12"/>
      <c r="AE71" s="12"/>
      <c r="AF71" s="12"/>
      <c r="AG71" s="10"/>
      <c r="AH71" s="10"/>
      <c r="AI71" s="10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L71" s="12"/>
      <c r="BM71" s="12"/>
      <c r="BN71" s="12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0"/>
      <c r="CH71" s="10"/>
      <c r="CI71" s="10"/>
      <c r="CK71" s="12"/>
      <c r="CL71" s="12"/>
      <c r="CM71" s="12"/>
      <c r="CN71" s="11"/>
      <c r="CO71" s="11"/>
      <c r="CP71" s="11"/>
      <c r="CQ71" s="11"/>
      <c r="CR71" s="11"/>
      <c r="CS71" s="11"/>
      <c r="CT71" s="11"/>
      <c r="CU71" s="11"/>
      <c r="CV71" s="11"/>
      <c r="CW71" s="10"/>
      <c r="CX71" s="10"/>
      <c r="CY71" s="10"/>
      <c r="CZ71" s="37"/>
    </row>
    <row r="72" spans="2:104">
      <c r="B72" s="49" t="s">
        <v>1</v>
      </c>
      <c r="C72" s="47">
        <f t="shared" ref="C72:N72" si="15">SUM(C73:C74)</f>
        <v>19882</v>
      </c>
      <c r="D72" s="47">
        <f t="shared" si="15"/>
        <v>6695</v>
      </c>
      <c r="E72" s="46">
        <f t="shared" si="15"/>
        <v>13187</v>
      </c>
      <c r="F72" s="47">
        <f t="shared" si="15"/>
        <v>15091</v>
      </c>
      <c r="G72" s="47">
        <f t="shared" si="15"/>
        <v>4236</v>
      </c>
      <c r="H72" s="46">
        <f t="shared" si="15"/>
        <v>10855</v>
      </c>
      <c r="I72" s="47">
        <f t="shared" si="15"/>
        <v>1038</v>
      </c>
      <c r="J72" s="47">
        <f t="shared" si="15"/>
        <v>337</v>
      </c>
      <c r="K72" s="46">
        <f t="shared" si="15"/>
        <v>701</v>
      </c>
      <c r="L72" s="47">
        <f t="shared" si="15"/>
        <v>3753</v>
      </c>
      <c r="M72" s="47">
        <f t="shared" si="15"/>
        <v>2122</v>
      </c>
      <c r="N72" s="46">
        <f t="shared" si="15"/>
        <v>1631</v>
      </c>
      <c r="P72" s="41"/>
      <c r="Q72" s="39"/>
      <c r="R72" s="39"/>
      <c r="S72" s="39"/>
      <c r="T72" s="39"/>
      <c r="U72" s="39"/>
      <c r="V72" s="40"/>
      <c r="W72" s="40"/>
      <c r="X72" s="39"/>
      <c r="Y72" s="39"/>
      <c r="Z72" s="39"/>
      <c r="AA72" s="39"/>
      <c r="AB72" s="39"/>
      <c r="AC72" s="38"/>
      <c r="AD72" s="12"/>
      <c r="AE72" s="12"/>
      <c r="AF72" s="12"/>
      <c r="AG72" s="10"/>
      <c r="AH72" s="10"/>
      <c r="AI72" s="10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L72" s="12"/>
      <c r="BM72" s="12"/>
      <c r="BN72" s="12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0"/>
      <c r="CH72" s="10"/>
      <c r="CI72" s="10"/>
      <c r="CK72" s="12"/>
      <c r="CL72" s="12"/>
      <c r="CM72" s="12"/>
      <c r="CN72" s="11"/>
      <c r="CO72" s="11"/>
      <c r="CP72" s="11"/>
      <c r="CQ72" s="11"/>
      <c r="CR72" s="11"/>
      <c r="CS72" s="11"/>
      <c r="CT72" s="11"/>
      <c r="CU72" s="11"/>
      <c r="CV72" s="11"/>
      <c r="CW72" s="10"/>
      <c r="CX72" s="10"/>
      <c r="CY72" s="10"/>
      <c r="CZ72" s="37"/>
    </row>
    <row r="73" spans="2:104">
      <c r="B73" s="45" t="s">
        <v>11</v>
      </c>
      <c r="C73" s="43">
        <f>SUM(D73:E73)</f>
        <v>10044</v>
      </c>
      <c r="D73" s="43">
        <f>SUM(G73,J73,M73)</f>
        <v>3319</v>
      </c>
      <c r="E73" s="42">
        <f>SUM(H73,K73,N73)</f>
        <v>6725</v>
      </c>
      <c r="F73" s="43">
        <f>SUM(G73:H73)</f>
        <v>7721</v>
      </c>
      <c r="G73" s="43">
        <v>2127</v>
      </c>
      <c r="H73" s="42">
        <v>5594</v>
      </c>
      <c r="I73" s="43">
        <f>SUM(J73:K73)</f>
        <v>515</v>
      </c>
      <c r="J73" s="43">
        <v>182</v>
      </c>
      <c r="K73" s="42">
        <v>333</v>
      </c>
      <c r="L73" s="43">
        <f>SUM(M73:N73)</f>
        <v>1808</v>
      </c>
      <c r="M73" s="43">
        <v>1010</v>
      </c>
      <c r="N73" s="42">
        <v>798</v>
      </c>
      <c r="P73" s="41"/>
      <c r="Q73" s="39"/>
      <c r="R73" s="39"/>
      <c r="S73" s="39"/>
      <c r="T73" s="39"/>
      <c r="U73" s="39"/>
      <c r="V73" s="40"/>
      <c r="W73" s="40"/>
      <c r="X73" s="39"/>
      <c r="Y73" s="39"/>
      <c r="Z73" s="39"/>
      <c r="AA73" s="39"/>
      <c r="AB73" s="39"/>
      <c r="AC73" s="38"/>
      <c r="AD73" s="12"/>
      <c r="AE73" s="12"/>
      <c r="AF73" s="12"/>
      <c r="AG73" s="10"/>
      <c r="AH73" s="10"/>
      <c r="AI73" s="10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L73" s="12"/>
      <c r="BM73" s="12"/>
      <c r="BN73" s="12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0"/>
      <c r="CH73" s="10"/>
      <c r="CI73" s="10"/>
      <c r="CK73" s="12"/>
      <c r="CL73" s="12"/>
      <c r="CM73" s="12"/>
      <c r="CN73" s="11"/>
      <c r="CO73" s="11"/>
      <c r="CP73" s="11"/>
      <c r="CQ73" s="11"/>
      <c r="CR73" s="11"/>
      <c r="CS73" s="11"/>
      <c r="CT73" s="11"/>
      <c r="CU73" s="11"/>
      <c r="CV73" s="11"/>
      <c r="CW73" s="10"/>
      <c r="CX73" s="10"/>
      <c r="CY73" s="10"/>
      <c r="CZ73" s="37"/>
    </row>
    <row r="74" spans="2:104">
      <c r="B74" s="45" t="s">
        <v>10</v>
      </c>
      <c r="C74" s="43">
        <f>SUM(D74:E74)</f>
        <v>9838</v>
      </c>
      <c r="D74" s="43">
        <f>SUM(G74,J74,M74)</f>
        <v>3376</v>
      </c>
      <c r="E74" s="42">
        <f>SUM(H74,K74,N74)</f>
        <v>6462</v>
      </c>
      <c r="F74" s="43">
        <f>SUM(G74:H74)</f>
        <v>7370</v>
      </c>
      <c r="G74" s="43">
        <v>2109</v>
      </c>
      <c r="H74" s="42">
        <v>5261</v>
      </c>
      <c r="I74" s="43">
        <f>SUM(J74:K74)</f>
        <v>523</v>
      </c>
      <c r="J74" s="43">
        <v>155</v>
      </c>
      <c r="K74" s="42">
        <v>368</v>
      </c>
      <c r="L74" s="43">
        <f>SUM(M74:N74)</f>
        <v>1945</v>
      </c>
      <c r="M74" s="43">
        <v>1112</v>
      </c>
      <c r="N74" s="42">
        <v>833</v>
      </c>
      <c r="P74" s="41"/>
      <c r="Q74" s="39"/>
      <c r="R74" s="39"/>
      <c r="S74" s="39"/>
      <c r="T74" s="39"/>
      <c r="U74" s="39"/>
      <c r="V74" s="40"/>
      <c r="W74" s="40"/>
      <c r="X74" s="39"/>
      <c r="Y74" s="39"/>
      <c r="Z74" s="39"/>
      <c r="AA74" s="39"/>
      <c r="AB74" s="39"/>
      <c r="AC74" s="38"/>
      <c r="AD74" s="12"/>
      <c r="AE74" s="12"/>
      <c r="AF74" s="12"/>
      <c r="AG74" s="10"/>
      <c r="AH74" s="10"/>
      <c r="AI74" s="10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L74" s="12"/>
      <c r="BM74" s="12"/>
      <c r="BN74" s="12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0"/>
      <c r="CH74" s="10"/>
      <c r="CI74" s="10"/>
      <c r="CK74" s="12"/>
      <c r="CL74" s="12"/>
      <c r="CM74" s="12"/>
      <c r="CN74" s="11"/>
      <c r="CO74" s="11"/>
      <c r="CP74" s="11"/>
      <c r="CQ74" s="11"/>
      <c r="CR74" s="11"/>
      <c r="CS74" s="11"/>
      <c r="CT74" s="11"/>
      <c r="CU74" s="11"/>
      <c r="CV74" s="11"/>
      <c r="CW74" s="10"/>
      <c r="CX74" s="10"/>
      <c r="CY74" s="10"/>
      <c r="CZ74" s="37"/>
    </row>
    <row r="75" spans="2:104" ht="4.5" customHeight="1">
      <c r="B75" s="45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P75" s="41"/>
      <c r="Q75" s="39"/>
      <c r="R75" s="39"/>
      <c r="S75" s="39"/>
      <c r="T75" s="39"/>
      <c r="U75" s="39"/>
      <c r="V75" s="40"/>
      <c r="W75" s="40"/>
      <c r="X75" s="39"/>
      <c r="Y75" s="39"/>
      <c r="Z75" s="39"/>
      <c r="AA75" s="39"/>
      <c r="AB75" s="39"/>
      <c r="AC75" s="38"/>
      <c r="AD75" s="12"/>
      <c r="AE75" s="12"/>
      <c r="AF75" s="12"/>
      <c r="AG75" s="10"/>
      <c r="AH75" s="10"/>
      <c r="AI75" s="10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L75" s="12"/>
      <c r="BM75" s="12"/>
      <c r="BN75" s="12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0"/>
      <c r="CH75" s="10"/>
      <c r="CI75" s="10"/>
      <c r="CK75" s="12"/>
      <c r="CL75" s="12"/>
      <c r="CM75" s="12"/>
      <c r="CN75" s="11"/>
      <c r="CO75" s="11"/>
      <c r="CP75" s="11"/>
      <c r="CQ75" s="11"/>
      <c r="CR75" s="11"/>
      <c r="CS75" s="11"/>
      <c r="CT75" s="11"/>
      <c r="CU75" s="11"/>
      <c r="CV75" s="11"/>
      <c r="CW75" s="10"/>
      <c r="CX75" s="10"/>
      <c r="CY75" s="10"/>
      <c r="CZ75" s="37"/>
    </row>
    <row r="76" spans="2:104">
      <c r="B76" s="49" t="s">
        <v>13</v>
      </c>
      <c r="C76" s="47">
        <f t="shared" ref="C76:N76" si="16">SUM(C77:C78)</f>
        <v>12093</v>
      </c>
      <c r="D76" s="47">
        <f t="shared" si="16"/>
        <v>4194</v>
      </c>
      <c r="E76" s="46">
        <f t="shared" si="16"/>
        <v>7899</v>
      </c>
      <c r="F76" s="47">
        <f t="shared" si="16"/>
        <v>6663</v>
      </c>
      <c r="G76" s="47">
        <f t="shared" si="16"/>
        <v>1760</v>
      </c>
      <c r="H76" s="46">
        <f t="shared" si="16"/>
        <v>4903</v>
      </c>
      <c r="I76" s="47">
        <f t="shared" si="16"/>
        <v>2567</v>
      </c>
      <c r="J76" s="47">
        <f t="shared" si="16"/>
        <v>1519</v>
      </c>
      <c r="K76" s="46">
        <f t="shared" si="16"/>
        <v>1048</v>
      </c>
      <c r="L76" s="47">
        <f t="shared" si="16"/>
        <v>2863</v>
      </c>
      <c r="M76" s="47">
        <f t="shared" si="16"/>
        <v>915</v>
      </c>
      <c r="N76" s="46">
        <f t="shared" si="16"/>
        <v>1948</v>
      </c>
      <c r="P76" s="41"/>
      <c r="Q76" s="39"/>
      <c r="R76" s="39"/>
      <c r="S76" s="39"/>
      <c r="T76" s="39"/>
      <c r="U76" s="39"/>
      <c r="V76" s="40"/>
      <c r="W76" s="40"/>
      <c r="X76" s="39"/>
      <c r="Y76" s="39"/>
      <c r="Z76" s="39"/>
      <c r="AA76" s="39"/>
      <c r="AB76" s="39"/>
      <c r="AC76" s="38"/>
      <c r="AD76" s="12"/>
      <c r="AE76" s="12"/>
      <c r="AF76" s="12"/>
      <c r="AG76" s="10"/>
      <c r="AH76" s="10"/>
      <c r="AI76" s="10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L76" s="12"/>
      <c r="BM76" s="12"/>
      <c r="BN76" s="12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0"/>
      <c r="CH76" s="10"/>
      <c r="CI76" s="10"/>
      <c r="CK76" s="12"/>
      <c r="CL76" s="12"/>
      <c r="CM76" s="12"/>
      <c r="CN76" s="11"/>
      <c r="CO76" s="11"/>
      <c r="CP76" s="11"/>
      <c r="CQ76" s="11"/>
      <c r="CR76" s="11"/>
      <c r="CS76" s="11"/>
      <c r="CT76" s="11"/>
      <c r="CU76" s="11"/>
      <c r="CV76" s="11"/>
      <c r="CW76" s="10"/>
      <c r="CX76" s="10"/>
      <c r="CY76" s="10"/>
      <c r="CZ76" s="37"/>
    </row>
    <row r="77" spans="2:104">
      <c r="B77" s="45" t="s">
        <v>11</v>
      </c>
      <c r="C77" s="43">
        <f>SUM(D77:E77)</f>
        <v>6166</v>
      </c>
      <c r="D77" s="43">
        <f>SUM(G77,J77,M77)</f>
        <v>2126</v>
      </c>
      <c r="E77" s="42">
        <f>SUM(H77,K77,N77)</f>
        <v>4040</v>
      </c>
      <c r="F77" s="43">
        <f>SUM(G77:H77)</f>
        <v>3350</v>
      </c>
      <c r="G77" s="43">
        <v>854</v>
      </c>
      <c r="H77" s="42">
        <v>2496</v>
      </c>
      <c r="I77" s="43">
        <f>SUM(J77:K77)</f>
        <v>1340</v>
      </c>
      <c r="J77" s="43">
        <v>789</v>
      </c>
      <c r="K77" s="42">
        <v>551</v>
      </c>
      <c r="L77" s="43">
        <f>SUM(M77:N77)</f>
        <v>1476</v>
      </c>
      <c r="M77" s="43">
        <v>483</v>
      </c>
      <c r="N77" s="42">
        <v>993</v>
      </c>
      <c r="P77" s="41"/>
      <c r="Q77" s="39"/>
      <c r="R77" s="39"/>
      <c r="S77" s="39"/>
      <c r="T77" s="39"/>
      <c r="U77" s="39"/>
      <c r="V77" s="40"/>
      <c r="W77" s="40"/>
      <c r="X77" s="39"/>
      <c r="Y77" s="39"/>
      <c r="Z77" s="39"/>
      <c r="AA77" s="39"/>
      <c r="AB77" s="39"/>
      <c r="AC77" s="38"/>
      <c r="AD77" s="12"/>
      <c r="AE77" s="12"/>
      <c r="AF77" s="12"/>
      <c r="AG77" s="10"/>
      <c r="AH77" s="10"/>
      <c r="AI77" s="10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L77" s="12"/>
      <c r="BM77" s="12"/>
      <c r="BN77" s="12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0"/>
      <c r="CH77" s="10"/>
      <c r="CI77" s="10"/>
      <c r="CK77" s="12"/>
      <c r="CL77" s="12"/>
      <c r="CM77" s="12"/>
      <c r="CN77" s="11"/>
      <c r="CO77" s="11"/>
      <c r="CP77" s="11"/>
      <c r="CQ77" s="11"/>
      <c r="CR77" s="11"/>
      <c r="CS77" s="11"/>
      <c r="CT77" s="11"/>
      <c r="CU77" s="11"/>
      <c r="CV77" s="11"/>
      <c r="CW77" s="10"/>
      <c r="CX77" s="10"/>
      <c r="CY77" s="10"/>
      <c r="CZ77" s="37"/>
    </row>
    <row r="78" spans="2:104">
      <c r="B78" s="45" t="s">
        <v>10</v>
      </c>
      <c r="C78" s="43">
        <f>SUM(D78:E78)</f>
        <v>5927</v>
      </c>
      <c r="D78" s="43">
        <f>SUM(G78,J78,M78)</f>
        <v>2068</v>
      </c>
      <c r="E78" s="42">
        <f>SUM(H78,K78,N78)</f>
        <v>3859</v>
      </c>
      <c r="F78" s="43">
        <f>SUM(G78:H78)</f>
        <v>3313</v>
      </c>
      <c r="G78" s="43">
        <v>906</v>
      </c>
      <c r="H78" s="42">
        <v>2407</v>
      </c>
      <c r="I78" s="43">
        <f>SUM(J78:K78)</f>
        <v>1227</v>
      </c>
      <c r="J78" s="43">
        <v>730</v>
      </c>
      <c r="K78" s="42">
        <v>497</v>
      </c>
      <c r="L78" s="43">
        <f>SUM(M78:N78)</f>
        <v>1387</v>
      </c>
      <c r="M78" s="43">
        <v>432</v>
      </c>
      <c r="N78" s="42">
        <v>955</v>
      </c>
      <c r="P78" s="41"/>
      <c r="Q78" s="39"/>
      <c r="R78" s="39"/>
      <c r="S78" s="39"/>
      <c r="T78" s="39"/>
      <c r="U78" s="39"/>
      <c r="V78" s="40"/>
      <c r="W78" s="40"/>
      <c r="X78" s="39"/>
      <c r="Y78" s="39"/>
      <c r="Z78" s="39"/>
      <c r="AA78" s="39"/>
      <c r="AB78" s="39"/>
      <c r="AC78" s="38"/>
      <c r="AD78" s="12"/>
      <c r="AE78" s="12"/>
      <c r="AF78" s="12"/>
      <c r="AG78" s="10"/>
      <c r="AH78" s="10"/>
      <c r="AI78" s="10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L78" s="12"/>
      <c r="BM78" s="12"/>
      <c r="BN78" s="12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0"/>
      <c r="CH78" s="10"/>
      <c r="CI78" s="10"/>
      <c r="CK78" s="12"/>
      <c r="CL78" s="12"/>
      <c r="CM78" s="12"/>
      <c r="CN78" s="11"/>
      <c r="CO78" s="11"/>
      <c r="CP78" s="11"/>
      <c r="CQ78" s="11"/>
      <c r="CR78" s="11"/>
      <c r="CS78" s="11"/>
      <c r="CT78" s="11"/>
      <c r="CU78" s="11"/>
      <c r="CV78" s="11"/>
      <c r="CW78" s="10"/>
      <c r="CX78" s="10"/>
      <c r="CY78" s="10"/>
      <c r="CZ78" s="37"/>
    </row>
    <row r="79" spans="2:104" ht="4.5" customHeight="1">
      <c r="B79" s="45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P79" s="41"/>
      <c r="Q79" s="39"/>
      <c r="R79" s="39"/>
      <c r="S79" s="39"/>
      <c r="T79" s="39"/>
      <c r="U79" s="39"/>
      <c r="V79" s="40"/>
      <c r="W79" s="40"/>
      <c r="X79" s="39"/>
      <c r="Y79" s="39"/>
      <c r="Z79" s="39"/>
      <c r="AA79" s="39"/>
      <c r="AB79" s="39"/>
      <c r="AC79" s="38"/>
      <c r="AD79" s="12"/>
      <c r="AE79" s="12"/>
      <c r="AF79" s="12"/>
      <c r="AG79" s="10"/>
      <c r="AH79" s="10"/>
      <c r="AI79" s="10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L79" s="12"/>
      <c r="BM79" s="12"/>
      <c r="BN79" s="12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0"/>
      <c r="CH79" s="10"/>
      <c r="CI79" s="10"/>
      <c r="CK79" s="12"/>
      <c r="CL79" s="12"/>
      <c r="CM79" s="12"/>
      <c r="CN79" s="11"/>
      <c r="CO79" s="11"/>
      <c r="CP79" s="11"/>
      <c r="CQ79" s="11"/>
      <c r="CR79" s="11"/>
      <c r="CS79" s="11"/>
      <c r="CT79" s="11"/>
      <c r="CU79" s="11"/>
      <c r="CV79" s="11"/>
      <c r="CW79" s="10"/>
      <c r="CX79" s="10"/>
      <c r="CY79" s="10"/>
      <c r="CZ79" s="37"/>
    </row>
    <row r="80" spans="2:104">
      <c r="B80" s="49" t="s">
        <v>12</v>
      </c>
      <c r="C80" s="47">
        <f t="shared" ref="C80:N80" si="17">SUM(C81:C82)</f>
        <v>3480</v>
      </c>
      <c r="D80" s="47">
        <f t="shared" si="17"/>
        <v>1722</v>
      </c>
      <c r="E80" s="46">
        <f t="shared" si="17"/>
        <v>1758</v>
      </c>
      <c r="F80" s="47">
        <f t="shared" si="17"/>
        <v>2878</v>
      </c>
      <c r="G80" s="47">
        <f t="shared" si="17"/>
        <v>1480</v>
      </c>
      <c r="H80" s="46">
        <f t="shared" si="17"/>
        <v>1398</v>
      </c>
      <c r="I80" s="47">
        <f t="shared" si="17"/>
        <v>52</v>
      </c>
      <c r="J80" s="48">
        <f t="shared" si="17"/>
        <v>0</v>
      </c>
      <c r="K80" s="46">
        <f t="shared" si="17"/>
        <v>52</v>
      </c>
      <c r="L80" s="47">
        <f t="shared" si="17"/>
        <v>550</v>
      </c>
      <c r="M80" s="47">
        <f t="shared" si="17"/>
        <v>242</v>
      </c>
      <c r="N80" s="46">
        <f t="shared" si="17"/>
        <v>308</v>
      </c>
      <c r="P80" s="41"/>
      <c r="Q80" s="39"/>
      <c r="R80" s="39"/>
      <c r="S80" s="39"/>
      <c r="T80" s="39"/>
      <c r="U80" s="39"/>
      <c r="V80" s="40"/>
      <c r="W80" s="40"/>
      <c r="X80" s="39"/>
      <c r="Y80" s="39"/>
      <c r="Z80" s="39"/>
      <c r="AA80" s="39"/>
      <c r="AB80" s="39"/>
      <c r="AC80" s="38"/>
      <c r="AD80" s="12"/>
      <c r="AE80" s="12"/>
      <c r="AF80" s="12"/>
      <c r="AG80" s="10"/>
      <c r="AH80" s="10"/>
      <c r="AI80" s="10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L80" s="12"/>
      <c r="BM80" s="12"/>
      <c r="BN80" s="12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0"/>
      <c r="CH80" s="10"/>
      <c r="CI80" s="10"/>
      <c r="CK80" s="12"/>
      <c r="CL80" s="12"/>
      <c r="CM80" s="12"/>
      <c r="CN80" s="11"/>
      <c r="CO80" s="11"/>
      <c r="CP80" s="11"/>
      <c r="CQ80" s="11"/>
      <c r="CR80" s="11"/>
      <c r="CS80" s="11"/>
      <c r="CT80" s="11"/>
      <c r="CU80" s="11"/>
      <c r="CV80" s="11"/>
      <c r="CW80" s="10"/>
      <c r="CX80" s="10"/>
      <c r="CY80" s="10"/>
      <c r="CZ80" s="37"/>
    </row>
    <row r="81" spans="1:104">
      <c r="B81" s="45" t="s">
        <v>11</v>
      </c>
      <c r="C81" s="43">
        <f>SUM(D81:E81)</f>
        <v>1809</v>
      </c>
      <c r="D81" s="43">
        <f>SUM(G81,J81,M81)</f>
        <v>911</v>
      </c>
      <c r="E81" s="42">
        <f>SUM(H81,K81,N81)</f>
        <v>898</v>
      </c>
      <c r="F81" s="43">
        <f>SUM(G81:H81)</f>
        <v>1494</v>
      </c>
      <c r="G81" s="43">
        <v>785</v>
      </c>
      <c r="H81" s="42">
        <v>709</v>
      </c>
      <c r="I81" s="43">
        <f>SUM(J81:K81)</f>
        <v>32</v>
      </c>
      <c r="J81" s="44">
        <v>0</v>
      </c>
      <c r="K81" s="42">
        <v>32</v>
      </c>
      <c r="L81" s="43">
        <f>SUM(M81:N81)</f>
        <v>283</v>
      </c>
      <c r="M81" s="43">
        <v>126</v>
      </c>
      <c r="N81" s="42">
        <v>157</v>
      </c>
      <c r="P81" s="41"/>
      <c r="Q81" s="39"/>
      <c r="R81" s="39"/>
      <c r="S81" s="39"/>
      <c r="T81" s="39"/>
      <c r="U81" s="39"/>
      <c r="V81" s="40"/>
      <c r="W81" s="40"/>
      <c r="X81" s="39"/>
      <c r="Y81" s="39"/>
      <c r="Z81" s="39"/>
      <c r="AA81" s="39"/>
      <c r="AB81" s="39"/>
      <c r="AC81" s="38"/>
      <c r="AD81" s="12"/>
      <c r="AE81" s="12"/>
      <c r="AF81" s="12"/>
      <c r="AG81" s="10"/>
      <c r="AH81" s="10"/>
      <c r="AI81" s="10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L81" s="12"/>
      <c r="BM81" s="12"/>
      <c r="BN81" s="12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0"/>
      <c r="CH81" s="10"/>
      <c r="CI81" s="10"/>
      <c r="CK81" s="12"/>
      <c r="CL81" s="12"/>
      <c r="CM81" s="12"/>
      <c r="CN81" s="11"/>
      <c r="CO81" s="11"/>
      <c r="CP81" s="11"/>
      <c r="CQ81" s="11"/>
      <c r="CR81" s="11"/>
      <c r="CS81" s="11"/>
      <c r="CT81" s="11"/>
      <c r="CU81" s="11"/>
      <c r="CV81" s="11"/>
      <c r="CW81" s="10"/>
      <c r="CX81" s="10"/>
      <c r="CY81" s="10"/>
      <c r="CZ81" s="37"/>
    </row>
    <row r="82" spans="1:104">
      <c r="B82" s="45" t="s">
        <v>10</v>
      </c>
      <c r="C82" s="43">
        <f>SUM(D82:E82)</f>
        <v>1671</v>
      </c>
      <c r="D82" s="43">
        <f>SUM(G82,J82,M82)</f>
        <v>811</v>
      </c>
      <c r="E82" s="42">
        <f>SUM(H82,K82,N82)</f>
        <v>860</v>
      </c>
      <c r="F82" s="43">
        <f>SUM(G82:H82)</f>
        <v>1384</v>
      </c>
      <c r="G82" s="43">
        <v>695</v>
      </c>
      <c r="H82" s="42">
        <v>689</v>
      </c>
      <c r="I82" s="43">
        <f>SUM(J82:K82)</f>
        <v>20</v>
      </c>
      <c r="J82" s="44">
        <v>0</v>
      </c>
      <c r="K82" s="42">
        <v>20</v>
      </c>
      <c r="L82" s="43">
        <f>SUM(M82:N82)</f>
        <v>267</v>
      </c>
      <c r="M82" s="43">
        <v>116</v>
      </c>
      <c r="N82" s="42">
        <v>151</v>
      </c>
      <c r="P82" s="41"/>
      <c r="Q82" s="39"/>
      <c r="R82" s="39"/>
      <c r="S82" s="39"/>
      <c r="T82" s="39"/>
      <c r="U82" s="39"/>
      <c r="V82" s="40"/>
      <c r="W82" s="40"/>
      <c r="X82" s="39"/>
      <c r="Y82" s="39"/>
      <c r="Z82" s="39"/>
      <c r="AA82" s="39"/>
      <c r="AB82" s="39"/>
      <c r="AC82" s="38"/>
      <c r="AD82" s="12"/>
      <c r="AE82" s="12"/>
      <c r="AF82" s="12"/>
      <c r="AG82" s="10"/>
      <c r="AH82" s="10"/>
      <c r="AI82" s="10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L82" s="12"/>
      <c r="BM82" s="12"/>
      <c r="BN82" s="12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0"/>
      <c r="CH82" s="10"/>
      <c r="CI82" s="10"/>
      <c r="CK82" s="12"/>
      <c r="CL82" s="12"/>
      <c r="CM82" s="12"/>
      <c r="CN82" s="11"/>
      <c r="CO82" s="11"/>
      <c r="CP82" s="11"/>
      <c r="CQ82" s="11"/>
      <c r="CR82" s="11"/>
      <c r="CS82" s="11"/>
      <c r="CT82" s="11"/>
      <c r="CU82" s="11"/>
      <c r="CV82" s="11"/>
      <c r="CW82" s="10"/>
      <c r="CX82" s="10"/>
      <c r="CY82" s="10"/>
      <c r="CZ82" s="37"/>
    </row>
    <row r="83" spans="1:104" s="35" customFormat="1" ht="5.0999999999999996" customHeight="1" thickBot="1">
      <c r="A83" s="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104" s="35" customFormat="1" ht="5.0999999999999996" customHeight="1">
      <c r="A84" s="7"/>
    </row>
    <row r="85" spans="1:104" s="17" customFormat="1" ht="12">
      <c r="A85" s="33"/>
      <c r="B85" s="17" t="s">
        <v>9</v>
      </c>
      <c r="C85" s="33"/>
      <c r="O85" s="32"/>
      <c r="P85" s="31"/>
      <c r="Q85" s="119" t="s">
        <v>6</v>
      </c>
      <c r="R85" s="120"/>
      <c r="S85" s="120"/>
      <c r="T85" s="121"/>
      <c r="U85" s="119" t="s">
        <v>8</v>
      </c>
      <c r="V85" s="120"/>
      <c r="W85" s="120"/>
      <c r="X85" s="121"/>
      <c r="Y85" s="119" t="s">
        <v>7</v>
      </c>
      <c r="Z85" s="120"/>
      <c r="AA85" s="120"/>
      <c r="AB85" s="121"/>
      <c r="AD85" s="22"/>
      <c r="AE85" s="21"/>
      <c r="AF85" s="21" t="s">
        <v>5</v>
      </c>
      <c r="AG85" s="25">
        <f t="shared" ref="AG85:AI88" si="18">+AJ85+AM85+AP85+AS85+AV85+AY85+BB85+BE85+BH85</f>
        <v>16029.000000000004</v>
      </c>
      <c r="AH85" s="19">
        <f t="shared" si="18"/>
        <v>14844.999999999993</v>
      </c>
      <c r="AI85" s="18">
        <f t="shared" si="18"/>
        <v>30873.999999999982</v>
      </c>
      <c r="AJ85" s="20">
        <v>1915.0000000000027</v>
      </c>
      <c r="AK85" s="20">
        <v>1641.0000000000045</v>
      </c>
      <c r="AL85" s="20">
        <v>3555.9999999999886</v>
      </c>
      <c r="AM85" s="24">
        <v>1857.0000000000032</v>
      </c>
      <c r="AN85" s="20">
        <v>1607.0000000000005</v>
      </c>
      <c r="AO85" s="23">
        <v>3463.9999999999905</v>
      </c>
      <c r="AP85" s="20">
        <v>1901.999999999995</v>
      </c>
      <c r="AQ85" s="20">
        <v>1704.0000000000002</v>
      </c>
      <c r="AR85" s="20">
        <v>3606.0000000000077</v>
      </c>
      <c r="AS85" s="24">
        <v>1891.9999999999984</v>
      </c>
      <c r="AT85" s="20">
        <v>1654.9999999999959</v>
      </c>
      <c r="AU85" s="23">
        <v>3546.9999999999964</v>
      </c>
      <c r="AV85" s="20">
        <v>1710.9999999999961</v>
      </c>
      <c r="AW85" s="20">
        <v>1659.0000000000009</v>
      </c>
      <c r="AX85" s="20">
        <v>3369.9999999999968</v>
      </c>
      <c r="AY85" s="24">
        <v>1689.0000000000023</v>
      </c>
      <c r="AZ85" s="20">
        <v>1701.9999999999936</v>
      </c>
      <c r="BA85" s="23">
        <v>3390.9999999999927</v>
      </c>
      <c r="BB85" s="20">
        <v>1861.0000000000045</v>
      </c>
      <c r="BC85" s="20">
        <v>1608.9999999999955</v>
      </c>
      <c r="BD85" s="20">
        <v>3470.0000000000005</v>
      </c>
      <c r="BE85" s="24">
        <v>1618.0000000000027</v>
      </c>
      <c r="BF85" s="20">
        <v>1643.0000000000018</v>
      </c>
      <c r="BG85" s="23">
        <v>3260.9999999999968</v>
      </c>
      <c r="BH85" s="20">
        <v>1584.0000000000007</v>
      </c>
      <c r="BI85" s="20">
        <v>1624.9999999999977</v>
      </c>
      <c r="BJ85" s="20">
        <v>3209.0000000000109</v>
      </c>
      <c r="BL85" s="22"/>
      <c r="BM85" s="21"/>
      <c r="BN85" s="21" t="s">
        <v>5</v>
      </c>
      <c r="BO85" s="20">
        <v>1915.0000000000027</v>
      </c>
      <c r="BP85" s="20">
        <v>1641.0000000000045</v>
      </c>
      <c r="BQ85" s="20">
        <v>3555.9999999999886</v>
      </c>
      <c r="BR85" s="20">
        <v>1857.0000000000032</v>
      </c>
      <c r="BS85" s="20">
        <v>1607.0000000000005</v>
      </c>
      <c r="BT85" s="20">
        <v>3463.9999999999905</v>
      </c>
      <c r="BU85" s="20">
        <v>1901.999999999995</v>
      </c>
      <c r="BV85" s="20">
        <v>1704.0000000000002</v>
      </c>
      <c r="BW85" s="20">
        <v>3606.0000000000077</v>
      </c>
      <c r="BX85" s="20">
        <v>1891.9999999999984</v>
      </c>
      <c r="BY85" s="20">
        <v>1654.9999999999959</v>
      </c>
      <c r="BZ85" s="20">
        <v>3546.9999999999964</v>
      </c>
      <c r="CA85" s="20">
        <v>1710.9999999999961</v>
      </c>
      <c r="CB85" s="20">
        <v>1659.0000000000009</v>
      </c>
      <c r="CC85" s="20">
        <v>3369.9999999999968</v>
      </c>
      <c r="CD85" s="20">
        <v>1689.0000000000023</v>
      </c>
      <c r="CE85" s="20">
        <v>1701.9999999999936</v>
      </c>
      <c r="CF85" s="20">
        <v>3390.9999999999927</v>
      </c>
      <c r="CG85" s="19">
        <f t="shared" ref="CG85:CI88" si="19">SUM(BO85,BR85,BU85,BX85,CA85,CD85)</f>
        <v>10965.999999999996</v>
      </c>
      <c r="CH85" s="19">
        <f t="shared" si="19"/>
        <v>9967.9999999999964</v>
      </c>
      <c r="CI85" s="18">
        <f t="shared" si="19"/>
        <v>20933.999999999975</v>
      </c>
      <c r="CK85" s="22"/>
      <c r="CL85" s="21"/>
      <c r="CM85" s="21" t="s">
        <v>5</v>
      </c>
      <c r="CN85" s="20">
        <v>1861.0000000000045</v>
      </c>
      <c r="CO85" s="20">
        <v>1608.9999999999955</v>
      </c>
      <c r="CP85" s="20">
        <v>3470.0000000000005</v>
      </c>
      <c r="CQ85" s="20">
        <v>1618.0000000000027</v>
      </c>
      <c r="CR85" s="20">
        <v>1643.0000000000018</v>
      </c>
      <c r="CS85" s="20">
        <v>3260.9999999999968</v>
      </c>
      <c r="CT85" s="20">
        <v>1584.0000000000007</v>
      </c>
      <c r="CU85" s="20">
        <v>1624.9999999999977</v>
      </c>
      <c r="CV85" s="20">
        <v>3209.0000000000109</v>
      </c>
      <c r="CW85" s="19">
        <f t="shared" ref="CW85:CY88" si="20">SUM(CN85,CQ85,CT85)</f>
        <v>5063.0000000000082</v>
      </c>
      <c r="CX85" s="19">
        <f t="shared" si="20"/>
        <v>4876.9999999999945</v>
      </c>
      <c r="CY85" s="18">
        <f t="shared" si="20"/>
        <v>9940.0000000000073</v>
      </c>
    </row>
    <row r="86" spans="1:104" s="17" customFormat="1" ht="5.0999999999999996" customHeight="1">
      <c r="A86" s="33"/>
      <c r="C86" s="33"/>
      <c r="O86" s="32"/>
      <c r="P86" s="31"/>
      <c r="Q86" s="28" t="s">
        <v>6</v>
      </c>
      <c r="R86" s="30" t="s">
        <v>5</v>
      </c>
      <c r="S86" s="30" t="s">
        <v>0</v>
      </c>
      <c r="T86" s="29" t="s">
        <v>2</v>
      </c>
      <c r="U86" s="28" t="s">
        <v>6</v>
      </c>
      <c r="V86" s="30" t="s">
        <v>5</v>
      </c>
      <c r="W86" s="30" t="s">
        <v>0</v>
      </c>
      <c r="X86" s="29" t="s">
        <v>2</v>
      </c>
      <c r="Y86" s="28" t="s">
        <v>6</v>
      </c>
      <c r="Z86" s="30" t="s">
        <v>5</v>
      </c>
      <c r="AA86" s="30" t="s">
        <v>0</v>
      </c>
      <c r="AB86" s="29" t="s">
        <v>2</v>
      </c>
      <c r="AD86" s="22"/>
      <c r="AE86" s="21"/>
      <c r="AF86" s="21" t="s">
        <v>0</v>
      </c>
      <c r="AG86" s="25">
        <f t="shared" si="18"/>
        <v>21</v>
      </c>
      <c r="AH86" s="19">
        <f t="shared" si="18"/>
        <v>23</v>
      </c>
      <c r="AI86" s="18">
        <f t="shared" si="18"/>
        <v>44.000000000000007</v>
      </c>
      <c r="AJ86" s="20">
        <v>6</v>
      </c>
      <c r="AK86" s="20">
        <v>2.9999999999999996</v>
      </c>
      <c r="AL86" s="20">
        <v>9.0000000000000036</v>
      </c>
      <c r="AM86" s="24">
        <v>0</v>
      </c>
      <c r="AN86" s="20">
        <v>5</v>
      </c>
      <c r="AO86" s="23">
        <v>5</v>
      </c>
      <c r="AP86" s="20">
        <v>2.9999999999999996</v>
      </c>
      <c r="AQ86" s="20">
        <v>5</v>
      </c>
      <c r="AR86" s="20">
        <v>8.0000000000000018</v>
      </c>
      <c r="AS86" s="24">
        <v>5.9999999999999991</v>
      </c>
      <c r="AT86" s="20">
        <v>2.0000000000000004</v>
      </c>
      <c r="AU86" s="23">
        <v>8.0000000000000018</v>
      </c>
      <c r="AV86" s="20">
        <v>2</v>
      </c>
      <c r="AW86" s="20">
        <v>2</v>
      </c>
      <c r="AX86" s="20">
        <v>4</v>
      </c>
      <c r="AY86" s="24">
        <v>1</v>
      </c>
      <c r="AZ86" s="20">
        <v>4</v>
      </c>
      <c r="BA86" s="23">
        <v>5.0000000000000009</v>
      </c>
      <c r="BB86" s="20">
        <v>2</v>
      </c>
      <c r="BC86" s="20">
        <v>0</v>
      </c>
      <c r="BD86" s="20">
        <v>2</v>
      </c>
      <c r="BE86" s="24">
        <v>1</v>
      </c>
      <c r="BF86" s="20">
        <v>2</v>
      </c>
      <c r="BG86" s="23">
        <v>2.9999999999999991</v>
      </c>
      <c r="BH86" s="20">
        <v>0</v>
      </c>
      <c r="BI86" s="20">
        <v>0</v>
      </c>
      <c r="BJ86" s="20">
        <v>0</v>
      </c>
      <c r="BL86" s="22"/>
      <c r="BM86" s="21"/>
      <c r="BN86" s="21" t="s">
        <v>0</v>
      </c>
      <c r="BO86" s="20">
        <v>6</v>
      </c>
      <c r="BP86" s="20">
        <v>2.9999999999999996</v>
      </c>
      <c r="BQ86" s="20">
        <v>9.0000000000000036</v>
      </c>
      <c r="BR86" s="20">
        <v>0</v>
      </c>
      <c r="BS86" s="20">
        <v>5</v>
      </c>
      <c r="BT86" s="20">
        <v>5</v>
      </c>
      <c r="BU86" s="20">
        <v>2.9999999999999996</v>
      </c>
      <c r="BV86" s="20">
        <v>5</v>
      </c>
      <c r="BW86" s="20">
        <v>8.0000000000000018</v>
      </c>
      <c r="BX86" s="20">
        <v>5.9999999999999991</v>
      </c>
      <c r="BY86" s="20">
        <v>2.0000000000000004</v>
      </c>
      <c r="BZ86" s="20">
        <v>8.0000000000000018</v>
      </c>
      <c r="CA86" s="20">
        <v>2</v>
      </c>
      <c r="CB86" s="20">
        <v>2</v>
      </c>
      <c r="CC86" s="20">
        <v>4</v>
      </c>
      <c r="CD86" s="20">
        <v>1</v>
      </c>
      <c r="CE86" s="20">
        <v>4</v>
      </c>
      <c r="CF86" s="20">
        <v>5.0000000000000009</v>
      </c>
      <c r="CG86" s="19">
        <f t="shared" si="19"/>
        <v>18</v>
      </c>
      <c r="CH86" s="19">
        <f t="shared" si="19"/>
        <v>21</v>
      </c>
      <c r="CI86" s="18">
        <f t="shared" si="19"/>
        <v>39.000000000000007</v>
      </c>
      <c r="CK86" s="22"/>
      <c r="CL86" s="21"/>
      <c r="CM86" s="21" t="s">
        <v>0</v>
      </c>
      <c r="CN86" s="20">
        <v>2</v>
      </c>
      <c r="CO86" s="20">
        <v>0</v>
      </c>
      <c r="CP86" s="20">
        <v>2</v>
      </c>
      <c r="CQ86" s="20">
        <v>1</v>
      </c>
      <c r="CR86" s="20">
        <v>2</v>
      </c>
      <c r="CS86" s="20">
        <v>2.9999999999999991</v>
      </c>
      <c r="CT86" s="20">
        <v>0</v>
      </c>
      <c r="CU86" s="20">
        <v>0</v>
      </c>
      <c r="CV86" s="20">
        <v>0</v>
      </c>
      <c r="CW86" s="19">
        <f t="shared" si="20"/>
        <v>3</v>
      </c>
      <c r="CX86" s="19">
        <f t="shared" si="20"/>
        <v>2</v>
      </c>
      <c r="CY86" s="18">
        <f t="shared" si="20"/>
        <v>4.9999999999999991</v>
      </c>
    </row>
    <row r="87" spans="1:104" s="17" customFormat="1" ht="12">
      <c r="A87" s="33"/>
      <c r="B87" s="34" t="s">
        <v>4</v>
      </c>
      <c r="C87" s="33"/>
      <c r="G87" s="33"/>
      <c r="O87" s="32"/>
      <c r="P87" s="31" t="s">
        <v>3</v>
      </c>
      <c r="Q87" s="28">
        <v>5743.9999999999955</v>
      </c>
      <c r="R87" s="30">
        <v>4710.0000000000036</v>
      </c>
      <c r="S87" s="30">
        <v>0</v>
      </c>
      <c r="T87" s="29">
        <v>1034.0000000000002</v>
      </c>
      <c r="U87" s="28">
        <v>3930.9999999999986</v>
      </c>
      <c r="V87" s="27">
        <v>2897.0000000000018</v>
      </c>
      <c r="W87" s="27">
        <v>0</v>
      </c>
      <c r="X87" s="26">
        <v>1034.0000000000002</v>
      </c>
      <c r="Y87" s="28">
        <v>1813.000000000002</v>
      </c>
      <c r="Z87" s="27">
        <v>1813.000000000002</v>
      </c>
      <c r="AA87" s="27">
        <v>0</v>
      </c>
      <c r="AB87" s="26">
        <v>0</v>
      </c>
      <c r="AD87" s="22"/>
      <c r="AE87" s="21"/>
      <c r="AF87" s="21" t="s">
        <v>2</v>
      </c>
      <c r="AG87" s="25">
        <f t="shared" si="18"/>
        <v>3417.9999999999991</v>
      </c>
      <c r="AH87" s="19">
        <f t="shared" si="18"/>
        <v>3441.0000000000014</v>
      </c>
      <c r="AI87" s="18">
        <f t="shared" si="18"/>
        <v>6858.9999999999964</v>
      </c>
      <c r="AJ87" s="20">
        <v>442</v>
      </c>
      <c r="AK87" s="20">
        <v>375.99999999999994</v>
      </c>
      <c r="AL87" s="20">
        <v>817.99999999999966</v>
      </c>
      <c r="AM87" s="24">
        <v>431.9999999999996</v>
      </c>
      <c r="AN87" s="20">
        <v>420.99999999999989</v>
      </c>
      <c r="AO87" s="23">
        <v>853.00000000000114</v>
      </c>
      <c r="AP87" s="20">
        <v>442.9999999999996</v>
      </c>
      <c r="AQ87" s="20">
        <v>404.00000000000017</v>
      </c>
      <c r="AR87" s="20">
        <v>846.99999999999932</v>
      </c>
      <c r="AS87" s="24">
        <v>453.99999999999994</v>
      </c>
      <c r="AT87" s="20">
        <v>396.99999999999994</v>
      </c>
      <c r="AU87" s="23">
        <v>850.99999999999932</v>
      </c>
      <c r="AV87" s="20">
        <v>384.0000000000004</v>
      </c>
      <c r="AW87" s="20">
        <v>372.00000000000057</v>
      </c>
      <c r="AX87" s="20">
        <v>756.00000000000011</v>
      </c>
      <c r="AY87" s="24">
        <v>390.00000000000028</v>
      </c>
      <c r="AZ87" s="20">
        <v>404.00000000000011</v>
      </c>
      <c r="BA87" s="23">
        <v>793.99999999999932</v>
      </c>
      <c r="BB87" s="20">
        <v>337.99999999999972</v>
      </c>
      <c r="BC87" s="20">
        <v>407.00000000000034</v>
      </c>
      <c r="BD87" s="20">
        <v>744.9999999999992</v>
      </c>
      <c r="BE87" s="24">
        <v>286.99999999999972</v>
      </c>
      <c r="BF87" s="20">
        <v>318.00000000000063</v>
      </c>
      <c r="BG87" s="23">
        <v>605.00000000000125</v>
      </c>
      <c r="BH87" s="20">
        <v>248.00000000000006</v>
      </c>
      <c r="BI87" s="20">
        <v>342.00000000000011</v>
      </c>
      <c r="BJ87" s="20">
        <v>589.99999999999864</v>
      </c>
      <c r="BL87" s="22"/>
      <c r="BM87" s="21"/>
      <c r="BN87" s="21" t="s">
        <v>2</v>
      </c>
      <c r="BO87" s="20">
        <v>442</v>
      </c>
      <c r="BP87" s="20">
        <v>375.99999999999994</v>
      </c>
      <c r="BQ87" s="20">
        <v>817.99999999999966</v>
      </c>
      <c r="BR87" s="20">
        <v>431.9999999999996</v>
      </c>
      <c r="BS87" s="20">
        <v>420.99999999999989</v>
      </c>
      <c r="BT87" s="20">
        <v>853.00000000000114</v>
      </c>
      <c r="BU87" s="20">
        <v>442.9999999999996</v>
      </c>
      <c r="BV87" s="20">
        <v>404.00000000000017</v>
      </c>
      <c r="BW87" s="20">
        <v>846.99999999999932</v>
      </c>
      <c r="BX87" s="20">
        <v>453.99999999999994</v>
      </c>
      <c r="BY87" s="20">
        <v>396.99999999999994</v>
      </c>
      <c r="BZ87" s="20">
        <v>850.99999999999932</v>
      </c>
      <c r="CA87" s="20">
        <v>384.0000000000004</v>
      </c>
      <c r="CB87" s="20">
        <v>372.00000000000057</v>
      </c>
      <c r="CC87" s="20">
        <v>756.00000000000011</v>
      </c>
      <c r="CD87" s="20">
        <v>390.00000000000028</v>
      </c>
      <c r="CE87" s="20">
        <v>404.00000000000011</v>
      </c>
      <c r="CF87" s="20">
        <v>793.99999999999932</v>
      </c>
      <c r="CG87" s="19">
        <f t="shared" si="19"/>
        <v>2545</v>
      </c>
      <c r="CH87" s="19">
        <f t="shared" si="19"/>
        <v>2374.0000000000005</v>
      </c>
      <c r="CI87" s="18">
        <f t="shared" si="19"/>
        <v>4918.9999999999982</v>
      </c>
      <c r="CK87" s="22"/>
      <c r="CL87" s="21"/>
      <c r="CM87" s="21" t="s">
        <v>2</v>
      </c>
      <c r="CN87" s="20">
        <v>337.99999999999972</v>
      </c>
      <c r="CO87" s="20">
        <v>407.00000000000034</v>
      </c>
      <c r="CP87" s="20">
        <v>744.9999999999992</v>
      </c>
      <c r="CQ87" s="20">
        <v>286.99999999999972</v>
      </c>
      <c r="CR87" s="20">
        <v>318.00000000000063</v>
      </c>
      <c r="CS87" s="20">
        <v>605.00000000000125</v>
      </c>
      <c r="CT87" s="20">
        <v>248.00000000000006</v>
      </c>
      <c r="CU87" s="20">
        <v>342.00000000000011</v>
      </c>
      <c r="CV87" s="20">
        <v>589.99999999999864</v>
      </c>
      <c r="CW87" s="19">
        <f t="shared" si="20"/>
        <v>872.99999999999955</v>
      </c>
      <c r="CX87" s="19">
        <f t="shared" si="20"/>
        <v>1067.0000000000009</v>
      </c>
      <c r="CY87" s="18">
        <f t="shared" si="20"/>
        <v>1939.9999999999991</v>
      </c>
    </row>
    <row r="88" spans="1:104">
      <c r="Q88" s="4" t="s">
        <v>1</v>
      </c>
      <c r="AD88" s="13"/>
      <c r="AE88" s="12"/>
      <c r="AF88" s="12" t="s">
        <v>0</v>
      </c>
      <c r="AG88" s="16">
        <f t="shared" si="18"/>
        <v>23.000000000000004</v>
      </c>
      <c r="AH88" s="10">
        <f t="shared" si="18"/>
        <v>27.000000000000004</v>
      </c>
      <c r="AI88" s="9">
        <f t="shared" si="18"/>
        <v>49.999999999999986</v>
      </c>
      <c r="AJ88" s="11">
        <v>3.0000000000000004</v>
      </c>
      <c r="AK88" s="11">
        <v>6.0000000000000009</v>
      </c>
      <c r="AL88" s="11">
        <v>8.9999999999999964</v>
      </c>
      <c r="AM88" s="15">
        <v>3.0000000000000004</v>
      </c>
      <c r="AN88" s="11">
        <v>7.0000000000000009</v>
      </c>
      <c r="AO88" s="14">
        <v>10</v>
      </c>
      <c r="AP88" s="11">
        <v>4.0000000000000018</v>
      </c>
      <c r="AQ88" s="11">
        <v>2.0000000000000009</v>
      </c>
      <c r="AR88" s="11">
        <v>6.0000000000000009</v>
      </c>
      <c r="AS88" s="15">
        <v>3.0000000000000004</v>
      </c>
      <c r="AT88" s="11">
        <v>6.0000000000000009</v>
      </c>
      <c r="AU88" s="14">
        <v>8.9999999999999964</v>
      </c>
      <c r="AV88" s="11">
        <v>5</v>
      </c>
      <c r="AW88" s="11">
        <v>4</v>
      </c>
      <c r="AX88" s="11">
        <v>8.9999999999999964</v>
      </c>
      <c r="AY88" s="15">
        <v>5</v>
      </c>
      <c r="AZ88" s="11">
        <v>2</v>
      </c>
      <c r="BA88" s="14">
        <v>7.0000000000000018</v>
      </c>
      <c r="BB88" s="11">
        <v>0</v>
      </c>
      <c r="BC88" s="11">
        <v>0</v>
      </c>
      <c r="BD88" s="11">
        <v>0</v>
      </c>
      <c r="BE88" s="15">
        <v>0</v>
      </c>
      <c r="BF88" s="11">
        <v>0</v>
      </c>
      <c r="BG88" s="14">
        <v>0</v>
      </c>
      <c r="BH88" s="11">
        <v>0</v>
      </c>
      <c r="BI88" s="11">
        <v>0</v>
      </c>
      <c r="BJ88" s="11">
        <v>0</v>
      </c>
      <c r="BL88" s="13"/>
      <c r="BM88" s="12"/>
      <c r="BN88" s="12" t="s">
        <v>0</v>
      </c>
      <c r="BO88" s="11">
        <v>3.0000000000000004</v>
      </c>
      <c r="BP88" s="11">
        <v>6.0000000000000009</v>
      </c>
      <c r="BQ88" s="11">
        <v>8.9999999999999964</v>
      </c>
      <c r="BR88" s="11">
        <v>3.0000000000000004</v>
      </c>
      <c r="BS88" s="11">
        <v>7.0000000000000009</v>
      </c>
      <c r="BT88" s="11">
        <v>10</v>
      </c>
      <c r="BU88" s="11">
        <v>4.0000000000000018</v>
      </c>
      <c r="BV88" s="11">
        <v>2.0000000000000009</v>
      </c>
      <c r="BW88" s="11">
        <v>6.0000000000000009</v>
      </c>
      <c r="BX88" s="11">
        <v>3.0000000000000004</v>
      </c>
      <c r="BY88" s="11">
        <v>6.0000000000000009</v>
      </c>
      <c r="BZ88" s="11">
        <v>8.9999999999999964</v>
      </c>
      <c r="CA88" s="11">
        <v>5</v>
      </c>
      <c r="CB88" s="11">
        <v>4</v>
      </c>
      <c r="CC88" s="11">
        <v>8.9999999999999964</v>
      </c>
      <c r="CD88" s="11">
        <v>5</v>
      </c>
      <c r="CE88" s="11">
        <v>2</v>
      </c>
      <c r="CF88" s="11">
        <v>7.0000000000000018</v>
      </c>
      <c r="CG88" s="10">
        <f t="shared" si="19"/>
        <v>23.000000000000004</v>
      </c>
      <c r="CH88" s="10">
        <f t="shared" si="19"/>
        <v>27.000000000000004</v>
      </c>
      <c r="CI88" s="9">
        <f t="shared" si="19"/>
        <v>49.999999999999986</v>
      </c>
      <c r="CK88" s="13"/>
      <c r="CL88" s="12"/>
      <c r="CM88" s="12" t="s">
        <v>0</v>
      </c>
      <c r="CN88" s="11">
        <v>0</v>
      </c>
      <c r="CO88" s="11"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v>0</v>
      </c>
      <c r="CU88" s="11">
        <v>0</v>
      </c>
      <c r="CV88" s="11">
        <v>0</v>
      </c>
      <c r="CW88" s="10">
        <f t="shared" si="20"/>
        <v>0</v>
      </c>
      <c r="CX88" s="10">
        <f t="shared" si="20"/>
        <v>0</v>
      </c>
      <c r="CY88" s="9">
        <f t="shared" si="20"/>
        <v>0</v>
      </c>
    </row>
    <row r="92" spans="1:104">
      <c r="B92" s="8"/>
    </row>
  </sheetData>
  <mergeCells count="43">
    <mergeCell ref="BL3:CI4"/>
    <mergeCell ref="CK3:CY4"/>
    <mergeCell ref="B4:B6"/>
    <mergeCell ref="C4:E4"/>
    <mergeCell ref="F4:N4"/>
    <mergeCell ref="C5:C6"/>
    <mergeCell ref="D5:D6"/>
    <mergeCell ref="E5:E6"/>
    <mergeCell ref="F5:H5"/>
    <mergeCell ref="CW5:CY6"/>
    <mergeCell ref="BL6:BN7"/>
    <mergeCell ref="BO6:BQ6"/>
    <mergeCell ref="BR6:BT6"/>
    <mergeCell ref="BU6:BW6"/>
    <mergeCell ref="I5:K5"/>
    <mergeCell ref="L5:N5"/>
    <mergeCell ref="Q5:T5"/>
    <mergeCell ref="U5:X5"/>
    <mergeCell ref="Y5:AB5"/>
    <mergeCell ref="CT6:CV6"/>
    <mergeCell ref="CD6:CF6"/>
    <mergeCell ref="CK6:CM7"/>
    <mergeCell ref="CN6:CP6"/>
    <mergeCell ref="CQ6:CS6"/>
    <mergeCell ref="CG5:CI6"/>
    <mergeCell ref="CN5:CV5"/>
    <mergeCell ref="Q85:T85"/>
    <mergeCell ref="U85:X85"/>
    <mergeCell ref="Y85:AB85"/>
    <mergeCell ref="BX6:BZ6"/>
    <mergeCell ref="CA6:CC6"/>
    <mergeCell ref="BE5:BG6"/>
    <mergeCell ref="BH5:BJ6"/>
    <mergeCell ref="BO5:CF5"/>
    <mergeCell ref="AM5:AO6"/>
    <mergeCell ref="BB5:BD6"/>
    <mergeCell ref="AD6:AF7"/>
    <mergeCell ref="AG5:AI6"/>
    <mergeCell ref="AP5:AR6"/>
    <mergeCell ref="AS5:AU6"/>
    <mergeCell ref="AV5:AX6"/>
    <mergeCell ref="AY5:BA6"/>
    <mergeCell ref="AJ5:A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="90" zoomScaleNormal="90" workbookViewId="0">
      <selection activeCell="N30" sqref="N30"/>
    </sheetView>
  </sheetViews>
  <sheetFormatPr baseColWidth="10" defaultColWidth="9.28515625" defaultRowHeight="12.75"/>
  <cols>
    <col min="1" max="1" width="15.42578125" style="84" customWidth="1"/>
    <col min="2" max="2" width="11" style="84" customWidth="1"/>
    <col min="3" max="3" width="10.42578125" style="84" customWidth="1"/>
    <col min="4" max="4" width="13.28515625" style="84" customWidth="1"/>
    <col min="5" max="6" width="9.28515625" style="84"/>
    <col min="7" max="7" width="16.85546875" style="84" bestFit="1" customWidth="1"/>
    <col min="8" max="9" width="9.28515625" style="84"/>
    <col min="10" max="10" width="10.7109375" style="84" bestFit="1" customWidth="1"/>
    <col min="11" max="16384" width="9.28515625" style="84"/>
  </cols>
  <sheetData>
    <row r="1" spans="1:11" s="109" customFormat="1" ht="15">
      <c r="A1" s="83" t="s">
        <v>48</v>
      </c>
    </row>
    <row r="2" spans="1:1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1" ht="13.35" customHeight="1">
      <c r="A3" s="107"/>
      <c r="B3" s="108"/>
      <c r="C3" s="108"/>
      <c r="D3" s="107"/>
      <c r="E3" s="94"/>
      <c r="F3" s="94"/>
      <c r="G3" s="105">
        <v>2021</v>
      </c>
      <c r="H3" s="106" t="s">
        <v>8</v>
      </c>
      <c r="I3" s="106" t="s">
        <v>7</v>
      </c>
      <c r="J3" s="105" t="s">
        <v>6</v>
      </c>
      <c r="K3" s="94"/>
    </row>
    <row r="4" spans="1:11">
      <c r="A4" s="94"/>
      <c r="B4" s="104"/>
      <c r="C4" s="104"/>
      <c r="D4" s="96"/>
      <c r="E4" s="94"/>
      <c r="F4" s="94"/>
      <c r="G4" s="98" t="s">
        <v>5</v>
      </c>
      <c r="H4" s="103">
        <v>447883</v>
      </c>
      <c r="I4" s="103">
        <v>331016</v>
      </c>
      <c r="J4" s="97">
        <f>SUM(H4:I4)</f>
        <v>778899</v>
      </c>
      <c r="K4" s="94"/>
    </row>
    <row r="5" spans="1:11">
      <c r="A5" s="94"/>
      <c r="B5" s="102"/>
      <c r="C5" s="102"/>
      <c r="D5" s="96"/>
      <c r="E5" s="94"/>
      <c r="F5" s="94"/>
      <c r="G5" s="98" t="s">
        <v>0</v>
      </c>
      <c r="H5" s="101">
        <v>73670</v>
      </c>
      <c r="I5" s="101">
        <v>4918</v>
      </c>
      <c r="J5" s="97">
        <f>SUM(H5:I5)</f>
        <v>78588</v>
      </c>
      <c r="K5" s="94"/>
    </row>
    <row r="6" spans="1:11">
      <c r="A6" s="94"/>
      <c r="B6" s="100"/>
      <c r="C6" s="100"/>
      <c r="D6" s="96"/>
      <c r="E6" s="94"/>
      <c r="F6" s="94"/>
      <c r="G6" s="98" t="s">
        <v>49</v>
      </c>
      <c r="H6" s="99">
        <v>105903</v>
      </c>
      <c r="I6" s="99">
        <v>12874</v>
      </c>
      <c r="J6" s="97">
        <f>SUM(H6:I6)</f>
        <v>118777</v>
      </c>
      <c r="K6" s="94"/>
    </row>
    <row r="7" spans="1:11">
      <c r="A7" s="94"/>
      <c r="B7" s="96"/>
      <c r="C7" s="96"/>
      <c r="D7" s="96"/>
      <c r="E7" s="94"/>
      <c r="F7" s="94"/>
      <c r="G7" s="98"/>
      <c r="H7" s="97"/>
      <c r="I7" s="97"/>
      <c r="J7" s="97"/>
      <c r="K7" s="94"/>
    </row>
    <row r="8" spans="1:11">
      <c r="A8" s="94"/>
      <c r="B8" s="96"/>
      <c r="C8" s="96"/>
      <c r="D8" s="95"/>
      <c r="E8" s="94"/>
      <c r="F8" s="94"/>
      <c r="G8" s="94"/>
      <c r="H8" s="96">
        <f>SUM(H4:H6)</f>
        <v>627456</v>
      </c>
      <c r="I8" s="96">
        <f>SUM(I4:I6)</f>
        <v>348808</v>
      </c>
      <c r="J8" s="95">
        <f>SUM(J4:J6)</f>
        <v>976264</v>
      </c>
      <c r="K8" s="94"/>
    </row>
    <row r="9" spans="1:1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2.75" customHeight="1">
      <c r="A10" s="147"/>
      <c r="B10" s="148"/>
      <c r="C10" s="148"/>
      <c r="D10" s="149"/>
      <c r="E10" s="150"/>
      <c r="F10" s="150"/>
      <c r="G10" s="150"/>
      <c r="H10" s="150"/>
      <c r="I10" s="150"/>
    </row>
    <row r="11" spans="1:11" ht="12.75" customHeight="1">
      <c r="A11" s="147"/>
      <c r="B11" s="148"/>
      <c r="C11" s="148"/>
      <c r="D11" s="149"/>
      <c r="E11" s="93"/>
      <c r="F11" s="93"/>
      <c r="G11" s="150"/>
      <c r="H11" s="150"/>
      <c r="I11" s="150"/>
    </row>
    <row r="12" spans="1:11">
      <c r="B12" s="148"/>
      <c r="C12" s="148"/>
      <c r="D12" s="149"/>
      <c r="E12" s="92"/>
      <c r="F12" s="92"/>
      <c r="G12" s="92"/>
      <c r="H12" s="92"/>
      <c r="I12" s="92"/>
    </row>
    <row r="14" spans="1:11">
      <c r="B14" s="88"/>
      <c r="C14" s="91"/>
      <c r="D14" s="88"/>
      <c r="E14" s="88"/>
      <c r="F14" s="87"/>
      <c r="G14" s="88"/>
      <c r="H14" s="87"/>
      <c r="I14" s="87"/>
    </row>
    <row r="15" spans="1:11">
      <c r="B15" s="88"/>
      <c r="C15" s="91"/>
      <c r="D15" s="88"/>
      <c r="E15" s="88"/>
      <c r="F15" s="88"/>
      <c r="G15" s="88"/>
      <c r="H15" s="88"/>
      <c r="I15" s="88"/>
    </row>
    <row r="16" spans="1:11">
      <c r="B16" s="91"/>
      <c r="C16" s="90"/>
      <c r="D16" s="88"/>
      <c r="E16" s="88"/>
      <c r="F16" s="88"/>
      <c r="G16" s="88"/>
      <c r="H16" s="88"/>
      <c r="I16" s="88"/>
    </row>
    <row r="17" spans="2:4">
      <c r="B17" s="88"/>
      <c r="C17" s="89"/>
      <c r="D17" s="88"/>
    </row>
    <row r="18" spans="2:4">
      <c r="B18" s="88"/>
      <c r="C18" s="88"/>
      <c r="D18" s="87"/>
    </row>
    <row r="56" spans="2:2">
      <c r="B56" s="86"/>
    </row>
    <row r="60" spans="2:2">
      <c r="B60" s="85"/>
    </row>
  </sheetData>
  <mergeCells count="6">
    <mergeCell ref="A10:A11"/>
    <mergeCell ref="B10:B12"/>
    <mergeCell ref="C10:C12"/>
    <mergeCell ref="D10:D12"/>
    <mergeCell ref="E10:I10"/>
    <mergeCell ref="G11:I11"/>
  </mergeCells>
  <hyperlinks>
    <hyperlink ref="A1" location="Índice.2021!C73" display="← Índice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3.2.2</vt:lpstr>
      <vt:lpstr>Gráf-03.2.2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2023-01-30T14:10:10Z</dcterms:created>
  <dcterms:modified xsi:type="dcterms:W3CDTF">2023-05-08T19:39:02Z</dcterms:modified>
</cp:coreProperties>
</file>