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10590"/>
  </bookViews>
  <sheets>
    <sheet name="Cuadro 2.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9" i="1"/>
  <c r="I9" i="1"/>
  <c r="J9" i="1"/>
  <c r="F10" i="1"/>
  <c r="K10" i="1" s="1"/>
  <c r="H10" i="1"/>
  <c r="F11" i="1"/>
  <c r="F9" i="1" s="1"/>
  <c r="H11" i="1"/>
  <c r="H9" i="1" s="1"/>
  <c r="F12" i="1"/>
  <c r="K12" i="1" s="1"/>
  <c r="H12" i="1"/>
  <c r="F13" i="1"/>
  <c r="H13" i="1"/>
  <c r="K13" i="1"/>
  <c r="F14" i="1"/>
  <c r="H14" i="1"/>
  <c r="K14" i="1"/>
  <c r="C16" i="1"/>
  <c r="D16" i="1"/>
  <c r="E16" i="1"/>
  <c r="G16" i="1"/>
  <c r="I16" i="1"/>
  <c r="J16" i="1"/>
  <c r="F17" i="1"/>
  <c r="H17" i="1"/>
  <c r="K17" i="1"/>
  <c r="F18" i="1"/>
  <c r="F16" i="1" s="1"/>
  <c r="H18" i="1"/>
  <c r="H16" i="1" s="1"/>
  <c r="F19" i="1"/>
  <c r="K19" i="1" s="1"/>
  <c r="H19" i="1"/>
  <c r="F20" i="1"/>
  <c r="H20" i="1"/>
  <c r="K20" i="1"/>
  <c r="F21" i="1"/>
  <c r="H21" i="1"/>
  <c r="K21" i="1"/>
  <c r="F22" i="1"/>
  <c r="K22" i="1" s="1"/>
  <c r="H22" i="1"/>
  <c r="F23" i="1"/>
  <c r="H23" i="1"/>
  <c r="K23" i="1" s="1"/>
  <c r="F24" i="1"/>
  <c r="H24" i="1"/>
  <c r="K24" i="1"/>
  <c r="F25" i="1"/>
  <c r="H25" i="1"/>
  <c r="K25" i="1"/>
  <c r="F26" i="1"/>
  <c r="H26" i="1"/>
  <c r="K26" i="1"/>
  <c r="C33" i="1"/>
  <c r="D33" i="1"/>
  <c r="E33" i="1"/>
  <c r="I33" i="1"/>
  <c r="J33" i="1"/>
  <c r="F34" i="1"/>
  <c r="K34" i="1" s="1"/>
  <c r="K33" i="1" s="1"/>
  <c r="H34" i="1"/>
  <c r="H33" i="1" s="1"/>
  <c r="F35" i="1"/>
  <c r="H35" i="1"/>
  <c r="K35" i="1"/>
  <c r="F36" i="1"/>
  <c r="H36" i="1"/>
  <c r="K36" i="1"/>
  <c r="F37" i="1"/>
  <c r="K37" i="1" s="1"/>
  <c r="H37" i="1"/>
  <c r="F38" i="1"/>
  <c r="H38" i="1"/>
  <c r="K38" i="1" s="1"/>
  <c r="C40" i="1"/>
  <c r="D40" i="1"/>
  <c r="E40" i="1"/>
  <c r="I40" i="1"/>
  <c r="J40" i="1"/>
  <c r="F41" i="1"/>
  <c r="F40" i="1" s="1"/>
  <c r="H41" i="1"/>
  <c r="H40" i="1" s="1"/>
  <c r="K41" i="1"/>
  <c r="F42" i="1"/>
  <c r="H42" i="1"/>
  <c r="K42" i="1"/>
  <c r="F43" i="1"/>
  <c r="H43" i="1"/>
  <c r="K43" i="1"/>
  <c r="F44" i="1"/>
  <c r="K44" i="1" s="1"/>
  <c r="H44" i="1"/>
  <c r="F45" i="1"/>
  <c r="H45" i="1"/>
  <c r="K45" i="1"/>
  <c r="F46" i="1"/>
  <c r="H46" i="1"/>
  <c r="K46" i="1"/>
  <c r="F47" i="1"/>
  <c r="K47" i="1" s="1"/>
  <c r="H47" i="1"/>
  <c r="F48" i="1"/>
  <c r="H48" i="1"/>
  <c r="K48" i="1" s="1"/>
  <c r="F49" i="1"/>
  <c r="H49" i="1"/>
  <c r="K49" i="1"/>
  <c r="F50" i="1"/>
  <c r="H50" i="1"/>
  <c r="K50" i="1"/>
  <c r="K40" i="1" l="1"/>
  <c r="K18" i="1"/>
  <c r="K16" i="1" s="1"/>
  <c r="K11" i="1"/>
  <c r="K9" i="1" s="1"/>
  <c r="F33" i="1"/>
</calcChain>
</file>

<file path=xl/sharedStrings.xml><?xml version="1.0" encoding="utf-8"?>
<sst xmlns="http://schemas.openxmlformats.org/spreadsheetml/2006/main" count="63" uniqueCount="35">
  <si>
    <t>Fuente: Viceministerio de Minas y Energía. Dirección de Recursos Energéticos.</t>
  </si>
  <si>
    <t>Consumo bruto = Consumo en centros de transformación + Consumo final.</t>
  </si>
  <si>
    <t>Nota: Total comercio = Producción bruta + Importación - Exportación.</t>
  </si>
  <si>
    <t>1/ Cifras actualizadas por la fuente.</t>
  </si>
  <si>
    <t>No energético</t>
  </si>
  <si>
    <t>Electricidad</t>
  </si>
  <si>
    <t>Alcohol</t>
  </si>
  <si>
    <t>Coque de petróleo</t>
  </si>
  <si>
    <t>Fuel oil</t>
  </si>
  <si>
    <t>Diésel</t>
  </si>
  <si>
    <t>Kero / Jet fuel</t>
  </si>
  <si>
    <t>Gasolina motor</t>
  </si>
  <si>
    <t>Gas licuado</t>
  </si>
  <si>
    <t>Carbón vegetal</t>
  </si>
  <si>
    <t>Total de energía secundaria</t>
  </si>
  <si>
    <t>Otras biomasas</t>
  </si>
  <si>
    <t>Residuos vegetales</t>
  </si>
  <si>
    <t>Leña</t>
  </si>
  <si>
    <t>Hidroenergía</t>
  </si>
  <si>
    <t>Carbón mineral</t>
  </si>
  <si>
    <t>Total de energía primaria</t>
  </si>
  <si>
    <t>Final</t>
  </si>
  <si>
    <t>En centros de transformación</t>
  </si>
  <si>
    <t>Bruto</t>
  </si>
  <si>
    <t>Total</t>
  </si>
  <si>
    <t>Exportación</t>
  </si>
  <si>
    <t>Importación</t>
  </si>
  <si>
    <t>Producción bruta</t>
  </si>
  <si>
    <t>Variación por stock, pérdidas o ajustes al cierre</t>
  </si>
  <si>
    <t>Consumo</t>
  </si>
  <si>
    <t>Comercio</t>
  </si>
  <si>
    <t>Productos energéticos</t>
  </si>
  <si>
    <t>Año 2021</t>
  </si>
  <si>
    <r>
      <t>Año 2020</t>
    </r>
    <r>
      <rPr>
        <b/>
        <vertAlign val="superscript"/>
        <sz val="11"/>
        <rFont val="Calibri"/>
        <family val="2"/>
        <scheme val="minor"/>
      </rPr>
      <t>1/</t>
    </r>
  </si>
  <si>
    <t>2.4.5. Producción, comercio y consumo de energía primaria y secundaria (terajoules), según productos energéticos.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</si>
</sst>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_);_(@_)"/>
    <numFmt numFmtId="165" formatCode="_(* #,##0.00_);_(* \(#,##0.00\);_(* &quot;-&quot;??_);_(@_)"/>
    <numFmt numFmtId="166" formatCode="_(* #,##0_);_(* \(#,##0\);_(* &quot;-&quot;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E0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9E09B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5" fontId="1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 applyNumberFormat="0" applyFill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167" fontId="17" fillId="12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17" fillId="16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17" fillId="20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17" fillId="28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167" fontId="17" fillId="32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167" fontId="6" fillId="2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167" fontId="11" fillId="6" borderId="4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6" fillId="48" borderId="12" applyNumberFormat="0" applyAlignment="0" applyProtection="0"/>
    <xf numFmtId="167" fontId="36" fillId="48" borderId="12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167" fontId="13" fillId="7" borderId="7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7" fillId="49" borderId="13" applyNumberFormat="0" applyAlignment="0" applyProtection="0"/>
    <xf numFmtId="167" fontId="37" fillId="49" borderId="13" applyNumberFormat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167" fontId="12" fillId="0" borderId="6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0" fontId="38" fillId="0" borderId="14" applyNumberFormat="0" applyFill="0" applyAlignment="0" applyProtection="0"/>
    <xf numFmtId="167" fontId="38" fillId="0" borderId="14" applyNumberFormat="0" applyFill="0" applyAlignment="0" applyProtection="0"/>
    <xf numFmtId="168" fontId="18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167" fontId="17" fillId="9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167" fontId="17" fillId="13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167" fontId="17" fillId="17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17" fillId="21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17" fillId="25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167" fontId="17" fillId="29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167" fontId="9" fillId="5" borderId="4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34" fillId="39" borderId="12" applyNumberFormat="0" applyAlignment="0" applyProtection="0"/>
    <xf numFmtId="167" fontId="34" fillId="39" borderId="12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40" fillId="54" borderId="0" applyNumberFormat="0" applyFont="0" applyBorder="0" applyProtection="0"/>
    <xf numFmtId="175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167" fontId="7" fillId="3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17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7" fontId="18" fillId="0" borderId="0" applyFill="0" applyBorder="0" applyAlignment="0" applyProtection="0"/>
    <xf numFmtId="17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7" fontId="18" fillId="0" borderId="0" applyFill="0" applyBorder="0" applyAlignment="0" applyProtection="0"/>
    <xf numFmtId="166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66" fontId="47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41" fillId="0" borderId="0" applyFont="0" applyFill="0" applyBorder="0" applyAlignment="0" applyProtection="0"/>
    <xf numFmtId="165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49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6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47" fillId="0" borderId="0" applyFont="0" applyFill="0" applyBorder="0" applyAlignment="0" applyProtection="0"/>
    <xf numFmtId="187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5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50" fillId="0" borderId="0" applyNumberFormat="0" applyBorder="0" applyProtection="0"/>
    <xf numFmtId="189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167" fontId="8" fillId="4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9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52" fillId="0" borderId="0"/>
    <xf numFmtId="37" fontId="49" fillId="0" borderId="0"/>
    <xf numFmtId="0" fontId="1" fillId="0" borderId="0"/>
    <xf numFmtId="193" fontId="52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194" fontId="52" fillId="0" borderId="0"/>
    <xf numFmtId="37" fontId="49" fillId="0" borderId="0"/>
    <xf numFmtId="194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19" fillId="0" borderId="0" applyNumberFormat="0" applyFill="0" applyBorder="0" applyAlignment="0" applyProtection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167" fontId="32" fillId="8" borderId="8" applyNumberFormat="0" applyFont="0" applyAlignment="0" applyProtection="0"/>
    <xf numFmtId="167" fontId="32" fillId="8" borderId="8" applyNumberFormat="0" applyFont="0" applyAlignment="0" applyProtection="0"/>
    <xf numFmtId="167" fontId="32" fillId="8" borderId="8" applyNumberFormat="0" applyFont="0" applyAlignment="0" applyProtection="0"/>
    <xf numFmtId="167" fontId="18" fillId="56" borderId="15" applyNumberFormat="0" applyFont="0" applyAlignment="0" applyProtection="0"/>
    <xf numFmtId="167" fontId="18" fillId="56" borderId="15" applyNumberFormat="0" applyFont="0" applyAlignment="0" applyProtection="0"/>
    <xf numFmtId="167" fontId="18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0" fontId="32" fillId="56" borderId="15" applyNumberFormat="0" applyFont="0" applyAlignment="0" applyProtection="0"/>
    <xf numFmtId="167" fontId="32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0" fillId="0" borderId="0"/>
    <xf numFmtId="0" fontId="60" fillId="0" borderId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167" fontId="10" fillId="6" borderId="5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167" fontId="3" fillId="0" borderId="1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167" fontId="4" fillId="0" borderId="2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167" fontId="5" fillId="0" borderId="3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39" fillId="0" borderId="19" applyNumberFormat="0" applyFill="0" applyAlignment="0" applyProtection="0"/>
    <xf numFmtId="167" fontId="39" fillId="0" borderId="19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167" fontId="16" fillId="0" borderId="9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</cellStyleXfs>
  <cellXfs count="38">
    <xf numFmtId="0" fontId="0" fillId="0" borderId="0" xfId="0"/>
    <xf numFmtId="0" fontId="19" fillId="0" borderId="0" xfId="2" applyFont="1" applyFill="1" applyBorder="1"/>
    <xf numFmtId="4" fontId="20" fillId="0" borderId="0" xfId="2" applyNumberFormat="1" applyFont="1" applyFill="1" applyBorder="1"/>
    <xf numFmtId="0" fontId="20" fillId="0" borderId="0" xfId="2" applyFont="1" applyFill="1" applyBorder="1"/>
    <xf numFmtId="0" fontId="20" fillId="0" borderId="0" xfId="3" applyFont="1"/>
    <xf numFmtId="0" fontId="21" fillId="0" borderId="0" xfId="2" applyFont="1" applyFill="1" applyBorder="1"/>
    <xf numFmtId="0" fontId="22" fillId="0" borderId="0" xfId="2" applyFont="1" applyFill="1" applyBorder="1"/>
    <xf numFmtId="4" fontId="23" fillId="0" borderId="0" xfId="2" applyNumberFormat="1" applyFont="1" applyFill="1" applyBorder="1"/>
    <xf numFmtId="0" fontId="23" fillId="0" borderId="0" xfId="2" applyFont="1" applyFill="1" applyBorder="1"/>
    <xf numFmtId="0" fontId="23" fillId="0" borderId="0" xfId="2" applyFont="1" applyFill="1" applyBorder="1" applyAlignment="1">
      <alignment horizontal="left" indent="3"/>
    </xf>
    <xf numFmtId="4" fontId="20" fillId="0" borderId="10" xfId="2" applyNumberFormat="1" applyFont="1" applyFill="1" applyBorder="1"/>
    <xf numFmtId="0" fontId="20" fillId="0" borderId="10" xfId="2" applyFont="1" applyFill="1" applyBorder="1"/>
    <xf numFmtId="164" fontId="20" fillId="0" borderId="0" xfId="2" applyNumberFormat="1" applyFont="1" applyFill="1" applyBorder="1" applyAlignment="1">
      <alignment horizontal="right"/>
    </xf>
    <xf numFmtId="4" fontId="20" fillId="0" borderId="0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left" indent="1"/>
    </xf>
    <xf numFmtId="4" fontId="20" fillId="0" borderId="0" xfId="1" applyNumberFormat="1" applyFont="1" applyFill="1" applyBorder="1" applyAlignment="1">
      <alignment horizontal="right"/>
    </xf>
    <xf numFmtId="4" fontId="24" fillId="0" borderId="0" xfId="2" applyNumberFormat="1" applyFont="1" applyFill="1" applyBorder="1" applyAlignment="1">
      <alignment horizontal="right"/>
    </xf>
    <xf numFmtId="0" fontId="24" fillId="0" borderId="0" xfId="2" applyFont="1" applyFill="1" applyBorder="1" applyAlignment="1">
      <alignment horizontal="left" indent="1"/>
    </xf>
    <xf numFmtId="0" fontId="20" fillId="0" borderId="0" xfId="2" applyFont="1" applyFill="1" applyBorder="1" applyAlignment="1">
      <alignment horizontal="right"/>
    </xf>
    <xf numFmtId="165" fontId="19" fillId="0" borderId="0" xfId="2" applyNumberFormat="1" applyFont="1" applyFill="1" applyBorder="1"/>
    <xf numFmtId="164" fontId="24" fillId="0" borderId="0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left" indent="5"/>
    </xf>
    <xf numFmtId="0" fontId="25" fillId="0" borderId="0" xfId="2" applyFont="1" applyFill="1" applyBorder="1"/>
    <xf numFmtId="0" fontId="26" fillId="33" borderId="0" xfId="2" applyFont="1" applyFill="1" applyBorder="1" applyAlignment="1">
      <alignment horizontal="center" vertical="center" wrapText="1"/>
    </xf>
    <xf numFmtId="0" fontId="26" fillId="33" borderId="0" xfId="2" applyFont="1" applyFill="1" applyBorder="1" applyAlignment="1">
      <alignment horizontal="center" vertical="center"/>
    </xf>
    <xf numFmtId="4" fontId="26" fillId="0" borderId="0" xfId="2" applyNumberFormat="1" applyFont="1" applyFill="1" applyBorder="1"/>
    <xf numFmtId="0" fontId="26" fillId="0" borderId="0" xfId="2" applyFont="1" applyFill="1" applyBorder="1" applyAlignment="1">
      <alignment horizontal="left" indent="1"/>
    </xf>
    <xf numFmtId="0" fontId="24" fillId="0" borderId="0" xfId="2" applyFont="1" applyFill="1" applyBorder="1" applyAlignment="1">
      <alignment horizontal="left" indent="5"/>
    </xf>
    <xf numFmtId="0" fontId="20" fillId="0" borderId="0" xfId="3" applyFont="1" applyFill="1"/>
    <xf numFmtId="0" fontId="23" fillId="0" borderId="0" xfId="3" applyFont="1" applyFill="1"/>
    <xf numFmtId="166" fontId="20" fillId="0" borderId="0" xfId="2" applyNumberFormat="1" applyFont="1" applyFill="1" applyBorder="1" applyAlignment="1">
      <alignment horizontal="right"/>
    </xf>
    <xf numFmtId="0" fontId="24" fillId="0" borderId="0" xfId="2" applyFont="1" applyFill="1" applyBorder="1"/>
    <xf numFmtId="0" fontId="28" fillId="0" borderId="0" xfId="0" applyFont="1" applyFill="1"/>
    <xf numFmtId="0" fontId="29" fillId="0" borderId="0" xfId="2" applyFont="1" applyFill="1"/>
    <xf numFmtId="0" fontId="30" fillId="0" borderId="0" xfId="2" applyFont="1" applyFill="1" applyAlignment="1"/>
    <xf numFmtId="0" fontId="31" fillId="0" borderId="0" xfId="4"/>
    <xf numFmtId="0" fontId="26" fillId="33" borderId="0" xfId="2" applyFont="1" applyFill="1" applyBorder="1" applyAlignment="1">
      <alignment horizontal="center" vertical="center" wrapText="1"/>
    </xf>
    <xf numFmtId="0" fontId="26" fillId="33" borderId="11" xfId="2" applyFont="1" applyFill="1" applyBorder="1" applyAlignment="1">
      <alignment horizontal="center" vertical="center"/>
    </xf>
  </cellXfs>
  <cellStyles count="4280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2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3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435428</xdr:colOff>
      <xdr:row>27</xdr:row>
      <xdr:rowOff>68036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79428" y="5211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Y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showZeros="0" tabSelected="1" zoomScale="70" zoomScaleNormal="70" workbookViewId="0"/>
  </sheetViews>
  <sheetFormatPr baseColWidth="10" defaultColWidth="11.42578125" defaultRowHeight="12.75"/>
  <cols>
    <col min="1" max="1" width="2.85546875" style="4" customWidth="1"/>
    <col min="2" max="2" width="32.5703125" style="3" customWidth="1"/>
    <col min="3" max="3" width="14.5703125" style="2" customWidth="1"/>
    <col min="4" max="4" width="14.42578125" style="2" customWidth="1"/>
    <col min="5" max="5" width="14.7109375" style="2" customWidth="1"/>
    <col min="6" max="6" width="13.7109375" style="2" customWidth="1"/>
    <col min="7" max="7" width="2.7109375" style="2" customWidth="1"/>
    <col min="8" max="8" width="13.7109375" style="2" customWidth="1"/>
    <col min="9" max="9" width="18.7109375" style="2" customWidth="1"/>
    <col min="10" max="10" width="13.7109375" style="2" customWidth="1"/>
    <col min="11" max="11" width="21.85546875" style="2" customWidth="1"/>
    <col min="12" max="16384" width="11.42578125" style="1"/>
  </cols>
  <sheetData>
    <row r="1" spans="1:11" ht="15">
      <c r="A1" s="35"/>
    </row>
    <row r="2" spans="1:11" s="33" customFormat="1" ht="15" customHeight="1">
      <c r="A2" s="32"/>
      <c r="B2" s="34" t="s">
        <v>34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ht="5.0999999999999996" customHeight="1">
      <c r="A3" s="32"/>
      <c r="B3" s="31"/>
    </row>
    <row r="4" spans="1:11" s="22" customFormat="1" ht="15" customHeight="1">
      <c r="A4" s="4"/>
      <c r="B4" s="26" t="s">
        <v>33</v>
      </c>
      <c r="C4" s="25"/>
      <c r="D4" s="25"/>
      <c r="E4" s="25"/>
      <c r="F4" s="25"/>
      <c r="G4" s="25"/>
      <c r="H4" s="25"/>
      <c r="I4" s="25"/>
      <c r="J4" s="25"/>
      <c r="K4" s="25"/>
    </row>
    <row r="5" spans="1:11" s="22" customFormat="1" ht="15" customHeight="1">
      <c r="A5" s="4"/>
      <c r="B5" s="36" t="s">
        <v>31</v>
      </c>
      <c r="C5" s="37" t="s">
        <v>30</v>
      </c>
      <c r="D5" s="37"/>
      <c r="E5" s="37"/>
      <c r="F5" s="37"/>
      <c r="G5" s="24"/>
      <c r="H5" s="37" t="s">
        <v>29</v>
      </c>
      <c r="I5" s="37"/>
      <c r="J5" s="37"/>
      <c r="K5" s="36" t="s">
        <v>28</v>
      </c>
    </row>
    <row r="6" spans="1:11" s="22" customFormat="1" ht="15" customHeight="1">
      <c r="A6" s="4"/>
      <c r="B6" s="36"/>
      <c r="C6" s="36" t="s">
        <v>27</v>
      </c>
      <c r="D6" s="36" t="s">
        <v>26</v>
      </c>
      <c r="E6" s="36" t="s">
        <v>25</v>
      </c>
      <c r="F6" s="36" t="s">
        <v>24</v>
      </c>
      <c r="G6" s="23"/>
      <c r="H6" s="36" t="s">
        <v>23</v>
      </c>
      <c r="I6" s="36" t="s">
        <v>22</v>
      </c>
      <c r="J6" s="36" t="s">
        <v>21</v>
      </c>
      <c r="K6" s="36"/>
    </row>
    <row r="7" spans="1:11" s="22" customFormat="1" ht="15" customHeight="1">
      <c r="A7" s="4"/>
      <c r="B7" s="36"/>
      <c r="C7" s="36"/>
      <c r="D7" s="36"/>
      <c r="E7" s="36"/>
      <c r="F7" s="36"/>
      <c r="G7" s="23"/>
      <c r="H7" s="36"/>
      <c r="I7" s="36"/>
      <c r="J7" s="36"/>
      <c r="K7" s="36"/>
    </row>
    <row r="8" spans="1:11" ht="4.5" customHeight="1">
      <c r="B8" s="21"/>
    </row>
    <row r="9" spans="1:11">
      <c r="A9" s="28"/>
      <c r="B9" s="17" t="s">
        <v>20</v>
      </c>
      <c r="C9" s="16">
        <f>SUM(C10:C14)</f>
        <v>334333.15000000002</v>
      </c>
      <c r="D9" s="16">
        <f>SUM(D10:D14)</f>
        <v>33.299999999999997</v>
      </c>
      <c r="E9" s="20">
        <f>SUM(E10:E14)</f>
        <v>1.87</v>
      </c>
      <c r="F9" s="16">
        <f>SUM(F10:F14)</f>
        <v>334364.58</v>
      </c>
      <c r="G9" s="16"/>
      <c r="H9" s="16">
        <f>SUM(H10:H14)</f>
        <v>330370.44</v>
      </c>
      <c r="I9" s="16">
        <f>SUM(I10:I14)</f>
        <v>235701.83000000002</v>
      </c>
      <c r="J9" s="16">
        <f>SUM(J10:J14)</f>
        <v>94668.609999999986</v>
      </c>
      <c r="K9" s="16">
        <f>SUM(K10:K14)</f>
        <v>3994.140000000014</v>
      </c>
    </row>
    <row r="10" spans="1:11">
      <c r="A10" s="28"/>
      <c r="B10" s="14" t="s">
        <v>19</v>
      </c>
      <c r="C10" s="30">
        <v>0</v>
      </c>
      <c r="D10" s="13">
        <v>22.37</v>
      </c>
      <c r="E10" s="30">
        <v>0</v>
      </c>
      <c r="F10" s="13">
        <f>(C10+D10)-E10</f>
        <v>22.37</v>
      </c>
      <c r="G10" s="13"/>
      <c r="H10" s="13">
        <f>I10+J10</f>
        <v>22.37</v>
      </c>
      <c r="I10" s="12">
        <v>0</v>
      </c>
      <c r="J10" s="12">
        <v>22.37</v>
      </c>
      <c r="K10" s="12">
        <f>F10-H10</f>
        <v>0</v>
      </c>
    </row>
    <row r="11" spans="1:11">
      <c r="A11" s="28"/>
      <c r="B11" s="14" t="s">
        <v>18</v>
      </c>
      <c r="C11" s="13">
        <v>176308.01</v>
      </c>
      <c r="D11" s="30">
        <v>0</v>
      </c>
      <c r="E11" s="30">
        <v>0</v>
      </c>
      <c r="F11" s="13">
        <f>(C11+D11)-E11</f>
        <v>176308.01</v>
      </c>
      <c r="G11" s="13"/>
      <c r="H11" s="13">
        <f>I11+J11</f>
        <v>172313.87</v>
      </c>
      <c r="I11" s="12">
        <v>172313.87</v>
      </c>
      <c r="J11" s="12">
        <v>0</v>
      </c>
      <c r="K11" s="12">
        <f>F11-H11</f>
        <v>3994.140000000014</v>
      </c>
    </row>
    <row r="12" spans="1:11">
      <c r="A12" s="28"/>
      <c r="B12" s="14" t="s">
        <v>17</v>
      </c>
      <c r="C12" s="13">
        <v>95749.67</v>
      </c>
      <c r="D12" s="12">
        <v>10.93</v>
      </c>
      <c r="E12" s="12">
        <v>1.87</v>
      </c>
      <c r="F12" s="13">
        <f>(C12+D12)-E12</f>
        <v>95758.73</v>
      </c>
      <c r="G12" s="13"/>
      <c r="H12" s="12">
        <f>I12+J12</f>
        <v>95758.73</v>
      </c>
      <c r="I12" s="12">
        <v>24455.95</v>
      </c>
      <c r="J12" s="12">
        <v>71302.78</v>
      </c>
      <c r="K12" s="12">
        <f>F12-H12</f>
        <v>0</v>
      </c>
    </row>
    <row r="13" spans="1:11">
      <c r="A13" s="28"/>
      <c r="B13" s="14" t="s">
        <v>16</v>
      </c>
      <c r="C13" s="13">
        <v>23343.46</v>
      </c>
      <c r="D13" s="30">
        <v>0</v>
      </c>
      <c r="E13" s="30">
        <v>0</v>
      </c>
      <c r="F13" s="13">
        <f>(C13+D13)-E13</f>
        <v>23343.46</v>
      </c>
      <c r="G13" s="13"/>
      <c r="H13" s="13">
        <f>I13+J13</f>
        <v>23343.46</v>
      </c>
      <c r="I13" s="12">
        <v>0</v>
      </c>
      <c r="J13" s="12">
        <v>23343.46</v>
      </c>
      <c r="K13" s="12">
        <f>F13-H13</f>
        <v>0</v>
      </c>
    </row>
    <row r="14" spans="1:11">
      <c r="A14" s="28"/>
      <c r="B14" s="14" t="s">
        <v>15</v>
      </c>
      <c r="C14" s="13">
        <v>38932.01</v>
      </c>
      <c r="D14" s="30">
        <v>0</v>
      </c>
      <c r="E14" s="30">
        <v>0</v>
      </c>
      <c r="F14" s="13">
        <f>(C14+D14)-E14</f>
        <v>38932.01</v>
      </c>
      <c r="G14" s="13"/>
      <c r="H14" s="13">
        <f>I14+J14</f>
        <v>38932.01</v>
      </c>
      <c r="I14" s="12">
        <v>38932.01</v>
      </c>
      <c r="J14" s="12">
        <v>0</v>
      </c>
      <c r="K14" s="12">
        <f>F14-H14</f>
        <v>0</v>
      </c>
    </row>
    <row r="15" spans="1:11" ht="4.5" customHeight="1">
      <c r="A15" s="28"/>
      <c r="B15" s="14"/>
      <c r="C15" s="13"/>
      <c r="D15" s="13"/>
      <c r="E15" s="13"/>
      <c r="F15" s="13"/>
      <c r="G15" s="13"/>
      <c r="H15" s="13"/>
      <c r="I15" s="13"/>
      <c r="J15" s="13"/>
      <c r="K15" s="18"/>
    </row>
    <row r="16" spans="1:11">
      <c r="A16" s="28"/>
      <c r="B16" s="17" t="s">
        <v>14</v>
      </c>
      <c r="C16" s="16">
        <f t="shared" ref="C16:K16" si="0">SUM(C17:C26)</f>
        <v>185919.54</v>
      </c>
      <c r="D16" s="16">
        <f t="shared" si="0"/>
        <v>101982.62999999999</v>
      </c>
      <c r="E16" s="16">
        <f t="shared" si="0"/>
        <v>103788.84999999999</v>
      </c>
      <c r="F16" s="16">
        <f t="shared" si="0"/>
        <v>184113.32</v>
      </c>
      <c r="G16" s="16">
        <f t="shared" si="0"/>
        <v>0</v>
      </c>
      <c r="H16" s="16">
        <f t="shared" si="0"/>
        <v>165624.30000000002</v>
      </c>
      <c r="I16" s="16">
        <f t="shared" si="0"/>
        <v>21.23</v>
      </c>
      <c r="J16" s="16">
        <f t="shared" si="0"/>
        <v>165603.07</v>
      </c>
      <c r="K16" s="16">
        <f t="shared" si="0"/>
        <v>18489.020000000004</v>
      </c>
    </row>
    <row r="17" spans="1:13">
      <c r="A17" s="28"/>
      <c r="B17" s="14" t="s">
        <v>13</v>
      </c>
      <c r="C17" s="12">
        <v>12032.24</v>
      </c>
      <c r="D17" s="12">
        <v>11.8</v>
      </c>
      <c r="E17" s="12">
        <v>3020.84</v>
      </c>
      <c r="F17" s="13">
        <f t="shared" ref="F17:F26" si="1">(C17+D17)-E17</f>
        <v>9023.1999999999989</v>
      </c>
      <c r="G17" s="13"/>
      <c r="H17" s="13">
        <f t="shared" ref="H17:H26" si="2">I17+J17</f>
        <v>9023.2000000000007</v>
      </c>
      <c r="I17" s="12">
        <v>0</v>
      </c>
      <c r="J17" s="12">
        <v>9023.2000000000007</v>
      </c>
      <c r="K17" s="12">
        <f t="shared" ref="K17:K26" si="3">F17-H17</f>
        <v>0</v>
      </c>
    </row>
    <row r="18" spans="1:13">
      <c r="A18" s="28"/>
      <c r="B18" s="14" t="s">
        <v>12</v>
      </c>
      <c r="C18" s="12">
        <v>0</v>
      </c>
      <c r="D18" s="12">
        <v>3986.19</v>
      </c>
      <c r="E18" s="12">
        <v>0</v>
      </c>
      <c r="F18" s="13">
        <f t="shared" si="1"/>
        <v>3986.19</v>
      </c>
      <c r="G18" s="13"/>
      <c r="H18" s="13">
        <f t="shared" si="2"/>
        <v>3986.19</v>
      </c>
      <c r="I18" s="12">
        <v>0</v>
      </c>
      <c r="J18" s="12">
        <v>3986.19</v>
      </c>
      <c r="K18" s="12">
        <f t="shared" si="3"/>
        <v>0</v>
      </c>
    </row>
    <row r="19" spans="1:13">
      <c r="A19" s="28"/>
      <c r="B19" s="14" t="s">
        <v>11</v>
      </c>
      <c r="C19" s="12">
        <v>0</v>
      </c>
      <c r="D19" s="12">
        <v>27616.26</v>
      </c>
      <c r="E19" s="12">
        <v>0</v>
      </c>
      <c r="F19" s="13">
        <f t="shared" si="1"/>
        <v>27616.26</v>
      </c>
      <c r="G19" s="13"/>
      <c r="H19" s="13">
        <f t="shared" si="2"/>
        <v>26986.28</v>
      </c>
      <c r="I19" s="12">
        <v>0</v>
      </c>
      <c r="J19" s="12">
        <v>26986.28</v>
      </c>
      <c r="K19" s="15">
        <f t="shared" si="3"/>
        <v>629.97999999999956</v>
      </c>
    </row>
    <row r="20" spans="1:13">
      <c r="A20" s="28"/>
      <c r="B20" s="14" t="s">
        <v>10</v>
      </c>
      <c r="C20" s="12">
        <v>0</v>
      </c>
      <c r="D20" s="12">
        <v>1044.3599999999999</v>
      </c>
      <c r="E20" s="12">
        <v>0</v>
      </c>
      <c r="F20" s="13">
        <f t="shared" si="1"/>
        <v>1044.3599999999999</v>
      </c>
      <c r="G20" s="13"/>
      <c r="H20" s="13">
        <f t="shared" si="2"/>
        <v>1043.01</v>
      </c>
      <c r="I20" s="12">
        <v>0</v>
      </c>
      <c r="J20" s="12">
        <v>1043.01</v>
      </c>
      <c r="K20" s="15">
        <f t="shared" si="3"/>
        <v>1.3499999999999091</v>
      </c>
    </row>
    <row r="21" spans="1:13">
      <c r="A21" s="28"/>
      <c r="B21" s="14" t="s">
        <v>9</v>
      </c>
      <c r="C21" s="12">
        <v>0</v>
      </c>
      <c r="D21" s="12">
        <v>65490.559999999998</v>
      </c>
      <c r="E21" s="12">
        <v>0</v>
      </c>
      <c r="F21" s="13">
        <f t="shared" si="1"/>
        <v>65490.559999999998</v>
      </c>
      <c r="G21" s="13"/>
      <c r="H21" s="13">
        <f t="shared" si="2"/>
        <v>64361.950000000004</v>
      </c>
      <c r="I21" s="12">
        <v>21.23</v>
      </c>
      <c r="J21" s="12">
        <v>64340.72</v>
      </c>
      <c r="K21" s="15">
        <f t="shared" si="3"/>
        <v>1128.6099999999933</v>
      </c>
    </row>
    <row r="22" spans="1:13">
      <c r="A22" s="29"/>
      <c r="B22" s="14" t="s">
        <v>8</v>
      </c>
      <c r="C22" s="12">
        <v>0</v>
      </c>
      <c r="D22" s="12">
        <v>76.06</v>
      </c>
      <c r="E22" s="12">
        <v>0</v>
      </c>
      <c r="F22" s="13">
        <f t="shared" si="1"/>
        <v>76.06</v>
      </c>
      <c r="G22" s="13"/>
      <c r="H22" s="13">
        <f t="shared" si="2"/>
        <v>76.11</v>
      </c>
      <c r="I22" s="12">
        <v>0</v>
      </c>
      <c r="J22" s="12">
        <v>76.11</v>
      </c>
      <c r="K22" s="15">
        <f t="shared" si="3"/>
        <v>-4.9999999999997158E-2</v>
      </c>
    </row>
    <row r="23" spans="1:13">
      <c r="A23" s="29"/>
      <c r="B23" s="14" t="s">
        <v>7</v>
      </c>
      <c r="C23" s="12">
        <v>0</v>
      </c>
      <c r="D23" s="12">
        <v>1575.67</v>
      </c>
      <c r="E23" s="12">
        <v>0</v>
      </c>
      <c r="F23" s="13">
        <f t="shared" si="1"/>
        <v>1575.67</v>
      </c>
      <c r="G23" s="13"/>
      <c r="H23" s="13">
        <f t="shared" si="2"/>
        <v>1575.67</v>
      </c>
      <c r="I23" s="12">
        <v>0</v>
      </c>
      <c r="J23" s="12">
        <v>1575.67</v>
      </c>
      <c r="K23" s="12">
        <f t="shared" si="3"/>
        <v>0</v>
      </c>
    </row>
    <row r="24" spans="1:13">
      <c r="A24" s="29"/>
      <c r="B24" s="14" t="s">
        <v>6</v>
      </c>
      <c r="C24" s="12">
        <v>7026.26</v>
      </c>
      <c r="D24" s="12">
        <v>0</v>
      </c>
      <c r="E24" s="12">
        <v>0</v>
      </c>
      <c r="F24" s="13">
        <f t="shared" si="1"/>
        <v>7026.26</v>
      </c>
      <c r="G24" s="13"/>
      <c r="H24" s="13">
        <f t="shared" si="2"/>
        <v>7026.26</v>
      </c>
      <c r="I24" s="12">
        <v>0</v>
      </c>
      <c r="J24" s="12">
        <v>7026.26</v>
      </c>
      <c r="K24" s="12">
        <f t="shared" si="3"/>
        <v>0</v>
      </c>
    </row>
    <row r="25" spans="1:13">
      <c r="A25" s="29"/>
      <c r="B25" s="14" t="s">
        <v>5</v>
      </c>
      <c r="C25" s="12">
        <v>166861.04</v>
      </c>
      <c r="D25" s="12">
        <v>0</v>
      </c>
      <c r="E25" s="12">
        <v>100768.01</v>
      </c>
      <c r="F25" s="13">
        <f t="shared" si="1"/>
        <v>66093.030000000013</v>
      </c>
      <c r="G25" s="13"/>
      <c r="H25" s="13">
        <f t="shared" si="2"/>
        <v>49363.9</v>
      </c>
      <c r="I25" s="12">
        <v>0</v>
      </c>
      <c r="J25" s="12">
        <v>49363.9</v>
      </c>
      <c r="K25" s="12">
        <f t="shared" si="3"/>
        <v>16729.130000000012</v>
      </c>
    </row>
    <row r="26" spans="1:13">
      <c r="A26" s="28"/>
      <c r="B26" s="14" t="s">
        <v>4</v>
      </c>
      <c r="C26" s="12">
        <v>0</v>
      </c>
      <c r="D26" s="12">
        <v>2181.73</v>
      </c>
      <c r="E26" s="12">
        <v>0</v>
      </c>
      <c r="F26" s="13">
        <f t="shared" si="1"/>
        <v>2181.73</v>
      </c>
      <c r="G26" s="13"/>
      <c r="H26" s="13">
        <f t="shared" si="2"/>
        <v>2181.73</v>
      </c>
      <c r="I26" s="12">
        <v>0</v>
      </c>
      <c r="J26" s="12">
        <v>2181.73</v>
      </c>
      <c r="K26" s="12">
        <f t="shared" si="3"/>
        <v>0</v>
      </c>
    </row>
    <row r="27" spans="1:13">
      <c r="B27" s="27"/>
    </row>
    <row r="28" spans="1:13" s="22" customFormat="1" ht="15" customHeight="1">
      <c r="A28" s="4"/>
      <c r="B28" s="26" t="s">
        <v>32</v>
      </c>
      <c r="C28" s="25"/>
      <c r="D28" s="25"/>
      <c r="E28" s="25"/>
      <c r="F28" s="25"/>
      <c r="G28" s="25"/>
      <c r="H28" s="25"/>
      <c r="I28" s="25"/>
      <c r="J28" s="25"/>
      <c r="K28" s="25"/>
    </row>
    <row r="29" spans="1:13" s="22" customFormat="1" ht="15" customHeight="1">
      <c r="A29" s="4"/>
      <c r="B29" s="36" t="s">
        <v>31</v>
      </c>
      <c r="C29" s="37" t="s">
        <v>30</v>
      </c>
      <c r="D29" s="37"/>
      <c r="E29" s="37"/>
      <c r="F29" s="37"/>
      <c r="G29" s="24"/>
      <c r="H29" s="37" t="s">
        <v>29</v>
      </c>
      <c r="I29" s="37"/>
      <c r="J29" s="37"/>
      <c r="K29" s="36" t="s">
        <v>28</v>
      </c>
    </row>
    <row r="30" spans="1:13" s="22" customFormat="1" ht="15" customHeight="1">
      <c r="A30" s="4"/>
      <c r="B30" s="36"/>
      <c r="C30" s="36" t="s">
        <v>27</v>
      </c>
      <c r="D30" s="36" t="s">
        <v>26</v>
      </c>
      <c r="E30" s="36" t="s">
        <v>25</v>
      </c>
      <c r="F30" s="36" t="s">
        <v>24</v>
      </c>
      <c r="G30" s="23"/>
      <c r="H30" s="36" t="s">
        <v>23</v>
      </c>
      <c r="I30" s="36" t="s">
        <v>22</v>
      </c>
      <c r="J30" s="36" t="s">
        <v>21</v>
      </c>
      <c r="K30" s="36"/>
    </row>
    <row r="31" spans="1:13" s="22" customFormat="1" ht="15" customHeight="1">
      <c r="A31" s="4"/>
      <c r="B31" s="36"/>
      <c r="C31" s="36"/>
      <c r="D31" s="36"/>
      <c r="E31" s="36"/>
      <c r="F31" s="36"/>
      <c r="G31" s="23"/>
      <c r="H31" s="36"/>
      <c r="I31" s="36"/>
      <c r="J31" s="36"/>
      <c r="K31" s="36"/>
      <c r="M31" s="1"/>
    </row>
    <row r="32" spans="1:13" ht="4.5" customHeight="1">
      <c r="B32" s="21"/>
    </row>
    <row r="33" spans="2:14">
      <c r="B33" s="17" t="s">
        <v>20</v>
      </c>
      <c r="C33" s="16">
        <f>SUM(C34:C38)</f>
        <v>327078.60000000003</v>
      </c>
      <c r="D33" s="16">
        <f>SUM(D34:D38)</f>
        <v>41.519999999999996</v>
      </c>
      <c r="E33" s="20">
        <f>SUM(E34:E38)</f>
        <v>2.82</v>
      </c>
      <c r="F33" s="16">
        <f>SUM(F34:F38)</f>
        <v>327117.30000000005</v>
      </c>
      <c r="G33" s="16"/>
      <c r="H33" s="16">
        <f>SUM(H34:H38)</f>
        <v>323383.23000000004</v>
      </c>
      <c r="I33" s="16">
        <f>SUM(I34:I38)</f>
        <v>227119.73</v>
      </c>
      <c r="J33" s="16">
        <f>SUM(J34:J38)</f>
        <v>96263.5</v>
      </c>
      <c r="K33" s="16">
        <f>SUM(K34:K38)</f>
        <v>3734.0699999999779</v>
      </c>
    </row>
    <row r="34" spans="2:14">
      <c r="B34" s="14" t="s">
        <v>19</v>
      </c>
      <c r="C34" s="12">
        <v>0</v>
      </c>
      <c r="D34" s="12">
        <v>23.73</v>
      </c>
      <c r="E34" s="12">
        <v>0</v>
      </c>
      <c r="F34" s="13">
        <f>(C34+D34)-E34</f>
        <v>23.73</v>
      </c>
      <c r="G34" s="12"/>
      <c r="H34" s="13">
        <f>I34+J34</f>
        <v>23.73</v>
      </c>
      <c r="I34" s="12">
        <v>0</v>
      </c>
      <c r="J34" s="12">
        <v>23.73</v>
      </c>
      <c r="K34" s="12">
        <f>F34-H34</f>
        <v>0</v>
      </c>
    </row>
    <row r="35" spans="2:14">
      <c r="B35" s="14" t="s">
        <v>18</v>
      </c>
      <c r="C35" s="12">
        <v>156559.74</v>
      </c>
      <c r="D35" s="12">
        <v>0</v>
      </c>
      <c r="E35" s="12">
        <v>0</v>
      </c>
      <c r="F35" s="13">
        <f>(C35+D35)-E35</f>
        <v>156559.74</v>
      </c>
      <c r="G35" s="12"/>
      <c r="H35" s="13">
        <f>I35+J35</f>
        <v>152825.67000000001</v>
      </c>
      <c r="I35" s="12">
        <v>152825.67000000001</v>
      </c>
      <c r="J35" s="12">
        <v>0</v>
      </c>
      <c r="K35" s="12">
        <f>F35-H35</f>
        <v>3734.0699999999779</v>
      </c>
    </row>
    <row r="36" spans="2:14">
      <c r="B36" s="14" t="s">
        <v>17</v>
      </c>
      <c r="C36" s="12">
        <v>98025.19</v>
      </c>
      <c r="D36" s="12">
        <v>17.79</v>
      </c>
      <c r="E36" s="12">
        <v>2.82</v>
      </c>
      <c r="F36" s="13">
        <f>(C36+D36)-E36</f>
        <v>98040.159999999989</v>
      </c>
      <c r="G36" s="12"/>
      <c r="H36" s="13">
        <f>I36+J36</f>
        <v>98040.16</v>
      </c>
      <c r="I36" s="12">
        <v>26791.91</v>
      </c>
      <c r="J36" s="12">
        <v>71248.25</v>
      </c>
      <c r="K36" s="12">
        <f>F36-H36</f>
        <v>0</v>
      </c>
      <c r="M36" s="19"/>
      <c r="N36" s="19"/>
    </row>
    <row r="37" spans="2:14">
      <c r="B37" s="14" t="s">
        <v>16</v>
      </c>
      <c r="C37" s="12">
        <v>24991.52</v>
      </c>
      <c r="D37" s="12">
        <v>0</v>
      </c>
      <c r="E37" s="12">
        <v>0</v>
      </c>
      <c r="F37" s="13">
        <f>(C37+D37)-E37</f>
        <v>24991.52</v>
      </c>
      <c r="G37" s="12"/>
      <c r="H37" s="13">
        <f>I37+J37</f>
        <v>24991.52</v>
      </c>
      <c r="I37" s="12">
        <v>0</v>
      </c>
      <c r="J37" s="12">
        <v>24991.52</v>
      </c>
      <c r="K37" s="12">
        <f>F37-H37</f>
        <v>0</v>
      </c>
    </row>
    <row r="38" spans="2:14">
      <c r="B38" s="14" t="s">
        <v>15</v>
      </c>
      <c r="C38" s="12">
        <v>47502.15</v>
      </c>
      <c r="D38" s="12">
        <v>0</v>
      </c>
      <c r="E38" s="12">
        <v>0</v>
      </c>
      <c r="F38" s="13">
        <f>(C38+D38)-E38</f>
        <v>47502.15</v>
      </c>
      <c r="G38" s="12"/>
      <c r="H38" s="13">
        <f>I38+J38</f>
        <v>47502.15</v>
      </c>
      <c r="I38" s="12">
        <v>47502.15</v>
      </c>
      <c r="J38" s="12">
        <v>0</v>
      </c>
      <c r="K38" s="12">
        <f>F38-H38</f>
        <v>0</v>
      </c>
    </row>
    <row r="39" spans="2:14" ht="4.5" customHeight="1">
      <c r="B39" s="14"/>
      <c r="C39" s="13"/>
      <c r="D39" s="13"/>
      <c r="E39" s="13"/>
      <c r="F39" s="13"/>
      <c r="G39" s="13"/>
      <c r="H39" s="13"/>
      <c r="I39" s="13"/>
      <c r="J39" s="13"/>
      <c r="K39" s="18"/>
    </row>
    <row r="40" spans="2:14">
      <c r="B40" s="17" t="s">
        <v>14</v>
      </c>
      <c r="C40" s="16">
        <f>SUM(C41:C50)</f>
        <v>167598.16999999998</v>
      </c>
      <c r="D40" s="16">
        <f>SUM(D41:D50)</f>
        <v>110584.23999999999</v>
      </c>
      <c r="E40" s="16">
        <f>SUM(E41:E50)</f>
        <v>82787.569999999992</v>
      </c>
      <c r="F40" s="16">
        <f>SUM(F41:F50)</f>
        <v>195394.84</v>
      </c>
      <c r="G40" s="16"/>
      <c r="H40" s="16">
        <f>SUM(H41:H50)</f>
        <v>180368.93000000002</v>
      </c>
      <c r="I40" s="16">
        <f>SUM(I41:I50)</f>
        <v>21.87</v>
      </c>
      <c r="J40" s="16">
        <f>SUM(J41:J50)</f>
        <v>180347.06000000003</v>
      </c>
      <c r="K40" s="16">
        <f>SUM(K41:K50)</f>
        <v>15025.909999999991</v>
      </c>
    </row>
    <row r="41" spans="2:14">
      <c r="B41" s="14" t="s">
        <v>13</v>
      </c>
      <c r="C41" s="12">
        <v>13181.62</v>
      </c>
      <c r="D41" s="12">
        <v>14.53</v>
      </c>
      <c r="E41" s="12">
        <v>4636.54</v>
      </c>
      <c r="F41" s="13">
        <f t="shared" ref="F41:F50" si="4">(C41+D41)-E41</f>
        <v>8559.61</v>
      </c>
      <c r="G41" s="12"/>
      <c r="H41" s="13">
        <f t="shared" ref="H41:H50" si="5">I41+J41</f>
        <v>8559.61</v>
      </c>
      <c r="I41" s="12">
        <v>0</v>
      </c>
      <c r="J41" s="12">
        <v>8559.61</v>
      </c>
      <c r="K41" s="12">
        <f t="shared" ref="K41:K50" si="6">F41-H41</f>
        <v>0</v>
      </c>
    </row>
    <row r="42" spans="2:14">
      <c r="B42" s="14" t="s">
        <v>12</v>
      </c>
      <c r="C42" s="12">
        <v>0</v>
      </c>
      <c r="D42" s="12">
        <v>3984.6</v>
      </c>
      <c r="E42" s="12">
        <v>0</v>
      </c>
      <c r="F42" s="13">
        <f t="shared" si="4"/>
        <v>3984.6</v>
      </c>
      <c r="G42" s="12"/>
      <c r="H42" s="13">
        <f t="shared" si="5"/>
        <v>3900.93</v>
      </c>
      <c r="I42" s="12">
        <v>0</v>
      </c>
      <c r="J42" s="12">
        <v>3900.93</v>
      </c>
      <c r="K42" s="12">
        <f t="shared" si="6"/>
        <v>83.670000000000073</v>
      </c>
    </row>
    <row r="43" spans="2:14">
      <c r="B43" s="14" t="s">
        <v>11</v>
      </c>
      <c r="C43" s="12">
        <v>0</v>
      </c>
      <c r="D43" s="12">
        <v>31571.95</v>
      </c>
      <c r="E43" s="12">
        <v>0</v>
      </c>
      <c r="F43" s="13">
        <f t="shared" si="4"/>
        <v>31571.95</v>
      </c>
      <c r="G43" s="12"/>
      <c r="H43" s="13">
        <f t="shared" si="5"/>
        <v>32185.09</v>
      </c>
      <c r="I43" s="12">
        <v>0</v>
      </c>
      <c r="J43" s="12">
        <v>32185.09</v>
      </c>
      <c r="K43" s="13">
        <f t="shared" si="6"/>
        <v>-613.13999999999942</v>
      </c>
    </row>
    <row r="44" spans="2:14">
      <c r="B44" s="14" t="s">
        <v>10</v>
      </c>
      <c r="C44" s="12">
        <v>0</v>
      </c>
      <c r="D44" s="12">
        <v>1482.73</v>
      </c>
      <c r="E44" s="12">
        <v>0</v>
      </c>
      <c r="F44" s="13">
        <f t="shared" si="4"/>
        <v>1482.73</v>
      </c>
      <c r="G44" s="12"/>
      <c r="H44" s="13">
        <f t="shared" si="5"/>
        <v>1482.73</v>
      </c>
      <c r="I44" s="12">
        <v>0</v>
      </c>
      <c r="J44" s="12">
        <v>1482.73</v>
      </c>
      <c r="K44" s="12">
        <f t="shared" si="6"/>
        <v>0</v>
      </c>
    </row>
    <row r="45" spans="2:14">
      <c r="B45" s="14" t="s">
        <v>9</v>
      </c>
      <c r="C45" s="12">
        <v>0</v>
      </c>
      <c r="D45" s="12">
        <v>68967.12</v>
      </c>
      <c r="E45" s="12">
        <v>0</v>
      </c>
      <c r="F45" s="13">
        <f t="shared" si="4"/>
        <v>68967.12</v>
      </c>
      <c r="G45" s="12"/>
      <c r="H45" s="13">
        <f t="shared" si="5"/>
        <v>71945.78</v>
      </c>
      <c r="I45" s="12">
        <v>21.87</v>
      </c>
      <c r="J45" s="12">
        <v>71923.91</v>
      </c>
      <c r="K45" s="15">
        <f t="shared" si="6"/>
        <v>-2978.6600000000035</v>
      </c>
    </row>
    <row r="46" spans="2:14">
      <c r="B46" s="14" t="s">
        <v>8</v>
      </c>
      <c r="C46" s="12">
        <v>0</v>
      </c>
      <c r="D46" s="12">
        <v>7.2</v>
      </c>
      <c r="E46" s="12">
        <v>0</v>
      </c>
      <c r="F46" s="13">
        <f t="shared" si="4"/>
        <v>7.2</v>
      </c>
      <c r="G46" s="12"/>
      <c r="H46" s="13">
        <f t="shared" si="5"/>
        <v>7.2</v>
      </c>
      <c r="I46" s="12">
        <v>0</v>
      </c>
      <c r="J46" s="12">
        <v>7.2</v>
      </c>
      <c r="K46" s="12">
        <f t="shared" si="6"/>
        <v>0</v>
      </c>
    </row>
    <row r="47" spans="2:14">
      <c r="B47" s="14" t="s">
        <v>7</v>
      </c>
      <c r="C47" s="12">
        <v>0</v>
      </c>
      <c r="D47" s="12">
        <v>1914.14</v>
      </c>
      <c r="E47" s="12">
        <v>0</v>
      </c>
      <c r="F47" s="13">
        <f t="shared" si="4"/>
        <v>1914.14</v>
      </c>
      <c r="G47" s="12"/>
      <c r="H47" s="13">
        <f t="shared" si="5"/>
        <v>1914.14</v>
      </c>
      <c r="I47" s="12">
        <v>0</v>
      </c>
      <c r="J47" s="12">
        <v>1914.14</v>
      </c>
      <c r="K47" s="12">
        <f t="shared" si="6"/>
        <v>0</v>
      </c>
    </row>
    <row r="48" spans="2:14">
      <c r="B48" s="14" t="s">
        <v>6</v>
      </c>
      <c r="C48" s="12">
        <v>8413.68</v>
      </c>
      <c r="D48" s="12">
        <v>0</v>
      </c>
      <c r="E48" s="12">
        <v>0</v>
      </c>
      <c r="F48" s="13">
        <f t="shared" si="4"/>
        <v>8413.68</v>
      </c>
      <c r="G48" s="12"/>
      <c r="H48" s="13">
        <f t="shared" si="5"/>
        <v>8413.68</v>
      </c>
      <c r="I48" s="12">
        <v>0</v>
      </c>
      <c r="J48" s="12">
        <v>8413.68</v>
      </c>
      <c r="K48" s="12">
        <f t="shared" si="6"/>
        <v>0</v>
      </c>
    </row>
    <row r="49" spans="1:11">
      <c r="B49" s="14" t="s">
        <v>5</v>
      </c>
      <c r="C49" s="12">
        <v>146002.87</v>
      </c>
      <c r="D49" s="12">
        <v>0</v>
      </c>
      <c r="E49" s="12">
        <v>78151.03</v>
      </c>
      <c r="F49" s="13">
        <f t="shared" si="4"/>
        <v>67851.839999999997</v>
      </c>
      <c r="G49" s="12"/>
      <c r="H49" s="13">
        <f t="shared" si="5"/>
        <v>49317.8</v>
      </c>
      <c r="I49" s="12">
        <v>0</v>
      </c>
      <c r="J49" s="12">
        <v>49317.8</v>
      </c>
      <c r="K49" s="12">
        <f t="shared" si="6"/>
        <v>18534.039999999994</v>
      </c>
    </row>
    <row r="50" spans="1:11">
      <c r="B50" s="14" t="s">
        <v>4</v>
      </c>
      <c r="C50" s="12">
        <v>0</v>
      </c>
      <c r="D50" s="12">
        <v>2641.97</v>
      </c>
      <c r="E50" s="12">
        <v>0</v>
      </c>
      <c r="F50" s="13">
        <f t="shared" si="4"/>
        <v>2641.97</v>
      </c>
      <c r="G50" s="12"/>
      <c r="H50" s="13">
        <f t="shared" si="5"/>
        <v>2641.97</v>
      </c>
      <c r="I50" s="12">
        <v>0</v>
      </c>
      <c r="J50" s="12">
        <v>2641.97</v>
      </c>
      <c r="K50" s="12">
        <f t="shared" si="6"/>
        <v>0</v>
      </c>
    </row>
    <row r="51" spans="1:11" ht="4.5" customHeight="1">
      <c r="B51" s="11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4.5" customHeight="1"/>
    <row r="53" spans="1:11">
      <c r="B53" s="8" t="s">
        <v>3</v>
      </c>
    </row>
    <row r="54" spans="1:11" s="6" customFormat="1">
      <c r="A54" s="4"/>
      <c r="B54" s="8" t="s">
        <v>2</v>
      </c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A55" s="4"/>
      <c r="B55" s="9" t="s">
        <v>1</v>
      </c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 ht="4.5" customHeight="1">
      <c r="A56" s="4"/>
      <c r="B56" s="8"/>
      <c r="C56" s="7"/>
      <c r="D56" s="7"/>
      <c r="E56" s="7"/>
      <c r="F56" s="7"/>
      <c r="G56" s="7"/>
      <c r="H56" s="7"/>
      <c r="I56" s="7"/>
      <c r="J56" s="7"/>
      <c r="K56" s="7"/>
    </row>
    <row r="57" spans="1:11" s="6" customFormat="1">
      <c r="A57" s="4"/>
      <c r="B57" s="8" t="s">
        <v>0</v>
      </c>
      <c r="C57" s="7"/>
      <c r="D57" s="7"/>
      <c r="E57" s="7"/>
      <c r="F57" s="7"/>
      <c r="G57" s="7"/>
      <c r="H57" s="7"/>
      <c r="I57" s="7"/>
      <c r="J57" s="7"/>
      <c r="K57" s="7"/>
    </row>
    <row r="60" spans="1:11">
      <c r="B60" s="5"/>
    </row>
  </sheetData>
  <sheetProtection selectLockedCells="1" selectUnlockedCells="1"/>
  <mergeCells count="22">
    <mergeCell ref="K5:K7"/>
    <mergeCell ref="C6:C7"/>
    <mergeCell ref="D6:D7"/>
    <mergeCell ref="E6:E7"/>
    <mergeCell ref="F6:F7"/>
    <mergeCell ref="H6:H7"/>
    <mergeCell ref="I6:I7"/>
    <mergeCell ref="J6:J7"/>
    <mergeCell ref="K29:K31"/>
    <mergeCell ref="C30:C31"/>
    <mergeCell ref="D30:D31"/>
    <mergeCell ref="E30:E31"/>
    <mergeCell ref="F30:F31"/>
    <mergeCell ref="H30:H31"/>
    <mergeCell ref="I30:I31"/>
    <mergeCell ref="J30:J31"/>
    <mergeCell ref="B29:B31"/>
    <mergeCell ref="C29:F29"/>
    <mergeCell ref="H29:J29"/>
    <mergeCell ref="B5:B7"/>
    <mergeCell ref="C5:F5"/>
    <mergeCell ref="H5:J5"/>
  </mergeCells>
  <pageMargins left="0.74791666666666667" right="0.74791666666666667" top="0.39374999999999999" bottom="0.98402777777777772" header="0.51180555555555551" footer="0.51180555555555551"/>
  <pageSetup scale="90" firstPageNumber="0" orientation="landscape" horizontalDpi="300" verticalDpi="3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2.4.5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2023-01-27T14:44:19Z</dcterms:created>
  <dcterms:modified xsi:type="dcterms:W3CDTF">2023-05-09T14:31:48Z</dcterms:modified>
</cp:coreProperties>
</file>