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1.1.3" sheetId="1" r:id="rId1"/>
    <sheet name="Gráf-11.1.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'11.1.3'!$B$4:$K$8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4" i="2" l="1"/>
  <c r="B7" i="2" s="1"/>
  <c r="C4" i="2"/>
  <c r="C7" i="2" s="1"/>
  <c r="D4" i="2"/>
  <c r="D7" i="2" s="1"/>
  <c r="E4" i="2"/>
  <c r="F4" i="2"/>
  <c r="G4" i="2"/>
  <c r="B5" i="2"/>
  <c r="H5" i="2" s="1"/>
  <c r="C5" i="2"/>
  <c r="D5" i="2"/>
  <c r="E5" i="2"/>
  <c r="E7" i="2" s="1"/>
  <c r="F5" i="2"/>
  <c r="G5" i="2"/>
  <c r="B6" i="2"/>
  <c r="H6" i="2" s="1"/>
  <c r="C6" i="2"/>
  <c r="D6" i="2"/>
  <c r="E6" i="2"/>
  <c r="F6" i="2"/>
  <c r="F7" i="2" s="1"/>
  <c r="G6" i="2"/>
  <c r="G7" i="2"/>
  <c r="H4" i="2" l="1"/>
  <c r="H7" i="2" s="1"/>
  <c r="D8" i="1"/>
  <c r="C8" i="1" s="1"/>
  <c r="E8" i="1"/>
  <c r="F8" i="1"/>
  <c r="G8" i="1"/>
  <c r="H8" i="1"/>
  <c r="I8" i="1"/>
  <c r="J8" i="1"/>
  <c r="K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<sst xmlns="http://schemas.openxmlformats.org/spreadsheetml/2006/main" count="49" uniqueCount="42">
  <si>
    <t>Fuente: Dirección Nacional del Registro de Automotores.</t>
  </si>
  <si>
    <t xml:space="preserve">                 - Varios: Jeep, tráiler.</t>
  </si>
  <si>
    <t xml:space="preserve">                 - Maquinarias: Aplanadoras, excavadoras, topadoras, moto niveladoras, compactadoras, monta cargas, tractores y maquinarias agrícolas.</t>
  </si>
  <si>
    <t xml:space="preserve">                 - Acoplados: Acoplados, semi remolques y carretas.</t>
  </si>
  <si>
    <t xml:space="preserve">                 - Ómnibus: Ómnibus y mini bus.</t>
  </si>
  <si>
    <t xml:space="preserve">                 - Camiones: Camiones, grúas y tracto camiones.</t>
  </si>
  <si>
    <t xml:space="preserve">                 - Camionetas: Camionetas y furgones.</t>
  </si>
  <si>
    <t>Referencia:</t>
  </si>
  <si>
    <t>No reportado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</si>
  <si>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</si>
  <si>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</si>
  <si>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</si>
  <si>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</si>
  <si>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</si>
  <si>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</si>
  <si>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</si>
  <si>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</si>
  <si>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</si>
  <si>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</si>
  <si>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</si>
  <si>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</si>
  <si>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</si>
  <si>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</si>
  <si>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</si>
  <si>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</si>
  <si>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</si>
  <si>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</si>
  <si>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</si>
  <si>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Varios</t>
  </si>
  <si>
    <t>Motos</t>
  </si>
  <si>
    <t>Maquinarias</t>
  </si>
  <si>
    <t>Acoplados</t>
  </si>
  <si>
    <t>Ómnibus</t>
  </si>
  <si>
    <t>Camiones</t>
  </si>
  <si>
    <t>Camionetas</t>
  </si>
  <si>
    <t>Automóviles</t>
  </si>
  <si>
    <t>Clase de vehículo</t>
  </si>
  <si>
    <t>Departamento</t>
  </si>
  <si>
    <t>Cuadro 11.1.3. Autovehículos registrados por clase de vehículo, según departamento. Año 2021</t>
  </si>
  <si>
    <t>Resto del País</t>
  </si>
  <si>
    <t>Otros</t>
  </si>
  <si>
    <t>Camiones y Acoplados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</si>
</sst>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8" tint="-0.24997711111789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mbria"/>
      <family val="1"/>
      <scheme val="major"/>
    </font>
    <font>
      <b/>
      <sz val="12"/>
      <color rgb="FFFF000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12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16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7" fillId="20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4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8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17" fillId="32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165" fontId="11" fillId="6" borderId="4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3" fillId="48" borderId="15" applyNumberFormat="0" applyAlignment="0" applyProtection="0"/>
    <xf numFmtId="165" fontId="33" fillId="48" borderId="15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165" fontId="13" fillId="7" borderId="7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4" fillId="49" borderId="16" applyNumberFormat="0" applyAlignment="0" applyProtection="0"/>
    <xf numFmtId="165" fontId="34" fillId="49" borderId="16" applyNumberFormat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165" fontId="12" fillId="0" borderId="6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0" fontId="35" fillId="0" borderId="17" applyNumberFormat="0" applyFill="0" applyAlignment="0" applyProtection="0"/>
    <xf numFmtId="165" fontId="35" fillId="0" borderId="17" applyNumberFormat="0" applyFill="0" applyAlignment="0" applyProtection="0"/>
    <xf numFmtId="166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9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3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17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1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5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17" fillId="29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165" fontId="9" fillId="5" borderId="4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31" fillId="39" borderId="15" applyNumberFormat="0" applyAlignment="0" applyProtection="0"/>
    <xf numFmtId="165" fontId="31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8" fillId="0" borderId="0" applyFont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46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4" fillId="0" borderId="0" applyFont="0" applyFill="0" applyBorder="0" applyAlignment="0" applyProtection="0"/>
    <xf numFmtId="187" fontId="29" fillId="0" borderId="0" applyFont="0" applyFill="0" applyBorder="0" applyAlignment="0" applyProtection="0"/>
    <xf numFmtId="178" fontId="44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7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165" fontId="8" fillId="4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9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9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8" fillId="0" borderId="0"/>
    <xf numFmtId="0" fontId="50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0" fontId="29" fillId="56" borderId="18" applyNumberFormat="0" applyFont="0" applyAlignment="0" applyProtection="0"/>
    <xf numFmtId="165" fontId="29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165" fontId="10" fillId="6" borderId="5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58" fillId="48" borderId="19" applyNumberFormat="0" applyAlignment="0" applyProtection="0"/>
    <xf numFmtId="165" fontId="58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3" fillId="0" borderId="1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165" fontId="4" fillId="0" borderId="2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4" fillId="0" borderId="21" applyNumberFormat="0" applyFill="0" applyAlignment="0" applyProtection="0"/>
    <xf numFmtId="165" fontId="64" fillId="0" borderId="21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5" fillId="0" borderId="3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165" fontId="16" fillId="0" borderId="9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  <xf numFmtId="0" fontId="65" fillId="0" borderId="23" applyNumberFormat="0" applyFill="0" applyAlignment="0" applyProtection="0"/>
    <xf numFmtId="165" fontId="65" fillId="0" borderId="23" applyNumberFormat="0" applyFill="0" applyAlignment="0" applyProtection="0"/>
  </cellStyleXfs>
  <cellXfs count="72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37" fontId="19" fillId="0" borderId="0" xfId="1" applyNumberFormat="1" applyFont="1" applyFill="1" applyAlignment="1" applyProtection="1">
      <alignment horizontal="right"/>
    </xf>
    <xf numFmtId="37" fontId="19" fillId="0" borderId="0" xfId="1" applyNumberFormat="1" applyFont="1" applyFill="1" applyProtection="1"/>
    <xf numFmtId="0" fontId="21" fillId="0" borderId="0" xfId="1" applyFont="1" applyFill="1" applyBorder="1" applyAlignment="1">
      <alignment vertical="center"/>
    </xf>
    <xf numFmtId="0" fontId="19" fillId="0" borderId="0" xfId="1" applyFont="1" applyFill="1" applyAlignment="1" applyProtection="1">
      <alignment horizontal="left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/>
    <xf numFmtId="37" fontId="24" fillId="0" borderId="0" xfId="1" applyNumberFormat="1" applyFont="1" applyFill="1" applyProtection="1"/>
    <xf numFmtId="0" fontId="24" fillId="0" borderId="0" xfId="1" applyFont="1" applyFill="1" applyAlignment="1" applyProtection="1">
      <alignment horizontal="left"/>
    </xf>
    <xf numFmtId="0" fontId="25" fillId="0" borderId="0" xfId="0" applyFont="1" applyFill="1"/>
    <xf numFmtId="0" fontId="24" fillId="0" borderId="0" xfId="1" applyFont="1" applyFill="1" applyAlignment="1">
      <alignment horizontal="left"/>
    </xf>
    <xf numFmtId="0" fontId="24" fillId="0" borderId="0" xfId="1" quotePrefix="1" applyFont="1" applyFill="1" applyAlignment="1" applyProtection="1">
      <alignment horizontal="left"/>
    </xf>
    <xf numFmtId="3" fontId="19" fillId="0" borderId="10" xfId="1" applyNumberFormat="1" applyFont="1" applyFill="1" applyBorder="1" applyAlignment="1" applyProtection="1">
      <alignment horizontal="right"/>
    </xf>
    <xf numFmtId="0" fontId="19" fillId="0" borderId="10" xfId="1" applyFont="1" applyFill="1" applyBorder="1"/>
    <xf numFmtId="3" fontId="19" fillId="0" borderId="0" xfId="1" applyNumberFormat="1" applyFont="1" applyFill="1" applyAlignment="1" applyProtection="1">
      <alignment horizontal="right" indent="1"/>
    </xf>
    <xf numFmtId="3" fontId="19" fillId="0" borderId="0" xfId="1" applyNumberFormat="1" applyFont="1" applyFill="1" applyAlignment="1" applyProtection="1">
      <alignment horizontal="right" indent="3"/>
    </xf>
    <xf numFmtId="3" fontId="19" fillId="0" borderId="0" xfId="1" applyNumberFormat="1" applyFont="1" applyFill="1" applyAlignment="1" applyProtection="1">
      <alignment horizontal="right" indent="2"/>
    </xf>
    <xf numFmtId="3" fontId="19" fillId="0" borderId="0" xfId="1" applyNumberFormat="1" applyFont="1" applyFill="1" applyAlignment="1">
      <alignment horizontal="right" indent="3"/>
    </xf>
    <xf numFmtId="0" fontId="19" fillId="0" borderId="0" xfId="1" applyFont="1" applyFill="1" applyAlignment="1">
      <alignment horizontal="left"/>
    </xf>
    <xf numFmtId="164" fontId="19" fillId="0" borderId="0" xfId="0" applyNumberFormat="1" applyFont="1" applyFill="1" applyAlignment="1">
      <alignment horizontal="right" indent="2"/>
    </xf>
    <xf numFmtId="0" fontId="19" fillId="0" borderId="0" xfId="1" quotePrefix="1" applyFont="1" applyFill="1" applyAlignment="1" applyProtection="1">
      <alignment horizontal="left"/>
    </xf>
    <xf numFmtId="0" fontId="26" fillId="0" borderId="0" xfId="1" applyFont="1" applyFill="1"/>
    <xf numFmtId="3" fontId="26" fillId="0" borderId="0" xfId="1" applyNumberFormat="1" applyFont="1" applyFill="1" applyAlignment="1" applyProtection="1">
      <alignment horizontal="right" indent="1"/>
    </xf>
    <xf numFmtId="3" fontId="26" fillId="0" borderId="0" xfId="1" applyNumberFormat="1" applyFont="1" applyFill="1" applyAlignment="1" applyProtection="1">
      <alignment horizontal="right" indent="3"/>
    </xf>
    <xf numFmtId="3" fontId="26" fillId="0" borderId="0" xfId="1" applyNumberFormat="1" applyFont="1" applyFill="1" applyAlignment="1" applyProtection="1">
      <alignment horizontal="right" indent="2"/>
    </xf>
    <xf numFmtId="3" fontId="26" fillId="33" borderId="0" xfId="1" applyNumberFormat="1" applyFont="1" applyFill="1" applyAlignment="1" applyProtection="1">
      <alignment horizontal="right" indent="1"/>
    </xf>
    <xf numFmtId="3" fontId="26" fillId="33" borderId="0" xfId="1" applyNumberFormat="1" applyFont="1" applyFill="1" applyAlignment="1" applyProtection="1">
      <alignment horizontal="right" indent="3"/>
    </xf>
    <xf numFmtId="3" fontId="26" fillId="33" borderId="0" xfId="1" applyNumberFormat="1" applyFont="1" applyFill="1" applyAlignment="1" applyProtection="1">
      <alignment horizontal="right" indent="2"/>
    </xf>
    <xf numFmtId="0" fontId="26" fillId="33" borderId="0" xfId="1" quotePrefix="1" applyFont="1" applyFill="1" applyAlignment="1" applyProtection="1">
      <alignment horizontal="left"/>
    </xf>
    <xf numFmtId="0" fontId="19" fillId="0" borderId="0" xfId="1" applyFont="1" applyFill="1" applyAlignment="1">
      <alignment horizontal="left" indent="7"/>
    </xf>
    <xf numFmtId="0" fontId="19" fillId="0" borderId="0" xfId="0" applyFont="1" applyFill="1"/>
    <xf numFmtId="0" fontId="27" fillId="0" borderId="0" xfId="1" applyFont="1" applyFill="1" applyAlignment="1">
      <alignment horizontal="center"/>
    </xf>
    <xf numFmtId="0" fontId="28" fillId="0" borderId="0" xfId="2" applyFill="1"/>
    <xf numFmtId="0" fontId="19" fillId="0" borderId="0" xfId="1720" applyFont="1" applyFill="1"/>
    <xf numFmtId="0" fontId="66" fillId="0" borderId="0" xfId="1720" applyFont="1" applyFill="1"/>
    <xf numFmtId="14" fontId="19" fillId="0" borderId="0" xfId="1720" applyNumberFormat="1" applyFont="1" applyFill="1"/>
    <xf numFmtId="0" fontId="26" fillId="0" borderId="0" xfId="1720" applyFont="1" applyFill="1"/>
    <xf numFmtId="0" fontId="67" fillId="0" borderId="0" xfId="1720" applyFont="1" applyFill="1"/>
    <xf numFmtId="0" fontId="68" fillId="0" borderId="0" xfId="1720" applyFont="1" applyFill="1"/>
    <xf numFmtId="3" fontId="68" fillId="0" borderId="0" xfId="3032" applyNumberFormat="1" applyFont="1" applyFill="1" applyAlignment="1" applyProtection="1">
      <alignment horizontal="right"/>
    </xf>
    <xf numFmtId="0" fontId="69" fillId="0" borderId="0" xfId="1720" applyFont="1" applyFill="1"/>
    <xf numFmtId="3" fontId="70" fillId="0" borderId="0" xfId="3032" applyNumberFormat="1" applyFont="1" applyFill="1" applyAlignment="1" applyProtection="1">
      <alignment horizontal="right"/>
    </xf>
    <xf numFmtId="0" fontId="70" fillId="0" borderId="0" xfId="1720" applyFont="1" applyFill="1"/>
    <xf numFmtId="0" fontId="70" fillId="0" borderId="0" xfId="1720" applyFont="1" applyFill="1" applyAlignment="1">
      <alignment horizontal="left"/>
    </xf>
    <xf numFmtId="3" fontId="26" fillId="0" borderId="0" xfId="1720" applyNumberFormat="1" applyFont="1" applyFill="1" applyAlignment="1"/>
    <xf numFmtId="3" fontId="19" fillId="0" borderId="0" xfId="1720" applyNumberFormat="1" applyFont="1" applyFill="1" applyAlignment="1"/>
    <xf numFmtId="3" fontId="66" fillId="0" borderId="0" xfId="1720" applyNumberFormat="1" applyFont="1" applyFill="1" applyAlignment="1"/>
    <xf numFmtId="3" fontId="66" fillId="0" borderId="0" xfId="1720" applyNumberFormat="1" applyFont="1" applyFill="1" applyAlignment="1" applyProtection="1"/>
    <xf numFmtId="3" fontId="67" fillId="0" borderId="0" xfId="3032" applyNumberFormat="1" applyFont="1" applyFill="1" applyAlignment="1" applyProtection="1">
      <alignment horizontal="right"/>
    </xf>
    <xf numFmtId="3" fontId="66" fillId="0" borderId="0" xfId="3032" applyNumberFormat="1" applyFont="1" applyFill="1" applyAlignment="1" applyProtection="1">
      <alignment horizontal="right"/>
    </xf>
    <xf numFmtId="3" fontId="67" fillId="0" borderId="0" xfId="1720" applyNumberFormat="1" applyFont="1" applyFill="1"/>
    <xf numFmtId="0" fontId="66" fillId="0" borderId="0" xfId="1720" applyFont="1" applyFill="1" applyAlignment="1" applyProtection="1">
      <alignment horizontal="left"/>
    </xf>
    <xf numFmtId="3" fontId="66" fillId="0" borderId="0" xfId="1720" applyNumberFormat="1" applyFont="1" applyFill="1" applyAlignment="1" applyProtection="1">
      <alignment horizontal="right"/>
    </xf>
    <xf numFmtId="0" fontId="66" fillId="0" borderId="0" xfId="1720" quotePrefix="1" applyFont="1" applyFill="1" applyAlignment="1" applyProtection="1">
      <alignment horizontal="left"/>
    </xf>
    <xf numFmtId="3" fontId="66" fillId="0" borderId="0" xfId="1720" applyNumberFormat="1" applyFont="1" applyFill="1" applyAlignment="1" applyProtection="1">
      <alignment horizontal="left"/>
    </xf>
    <xf numFmtId="3" fontId="66" fillId="0" borderId="0" xfId="1720" applyNumberFormat="1" applyFont="1" applyFill="1" applyAlignment="1" applyProtection="1">
      <alignment horizontal="center" vertical="center" wrapText="1"/>
    </xf>
    <xf numFmtId="0" fontId="66" fillId="0" borderId="0" xfId="1720" applyFont="1" applyFill="1" applyAlignment="1">
      <alignment horizontal="center" vertical="center" wrapText="1"/>
    </xf>
    <xf numFmtId="3" fontId="68" fillId="0" borderId="0" xfId="1720" applyNumberFormat="1" applyFont="1" applyFill="1" applyAlignment="1"/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1" xfId="1" quotePrefix="1" applyFont="1" applyFill="1" applyBorder="1" applyAlignment="1" applyProtection="1">
      <alignment horizontal="center"/>
    </xf>
    <xf numFmtId="0" fontId="19" fillId="0" borderId="11" xfId="1" quotePrefix="1" applyFont="1" applyFill="1" applyBorder="1" applyAlignment="1" applyProtection="1">
      <alignment horizontal="center" vertical="center" wrapText="1"/>
    </xf>
    <xf numFmtId="3" fontId="67" fillId="0" borderId="0" xfId="1720" applyNumberFormat="1" applyFont="1" applyFill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1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76"/>
      <c:rotY val="0"/>
      <c:depthPercent val="130"/>
      <c:rAngAx val="1"/>
    </c:view3D>
    <c:floor>
      <c:thickness val="0"/>
      <c:spPr>
        <a:gradFill rotWithShape="0">
          <a:gsLst>
            <a:gs pos="0">
              <a:srgbClr val="FFFFCC">
                <a:gamma/>
                <a:shade val="65882"/>
                <a:invGamma/>
              </a:srgbClr>
            </a:gs>
            <a:gs pos="50000">
              <a:srgbClr val="FFFFCC"/>
            </a:gs>
            <a:gs pos="100000">
              <a:srgbClr val="FFFFCC">
                <a:gamma/>
                <a:shade val="65882"/>
                <a:invGamma/>
              </a:srgbClr>
            </a:gs>
          </a:gsLst>
          <a:lin ang="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398468549724634E-2"/>
          <c:y val="0.16046379290202542"/>
          <c:w val="0.88951867606587565"/>
          <c:h val="0.63494603597464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'Gráf-11.1.3'!$A$4</c:f>
              <c:strCache>
                <c:ptCount val="1"/>
                <c:pt idx="0">
                  <c:v>Asunción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'Gráf-11.1.3'!$B$3:$G$3</c:f>
              <c:strCache>
                <c:ptCount val="6"/>
                <c:pt idx="0">
                  <c:v>Automóviles</c:v>
                </c:pt>
                <c:pt idx="1">
                  <c:v>Camionetas</c:v>
                </c:pt>
                <c:pt idx="2">
                  <c:v>Camiones y Acoplados</c:v>
                </c:pt>
                <c:pt idx="3">
                  <c:v>Ómnibus</c:v>
                </c:pt>
                <c:pt idx="4">
                  <c:v>Motos</c:v>
                </c:pt>
                <c:pt idx="5">
                  <c:v>Otros</c:v>
                </c:pt>
              </c:strCache>
            </c:strRef>
          </c:cat>
          <c:val>
            <c:numRef>
              <c:f>'Gráf-11.1.3'!$B$4:$G$4</c:f>
              <c:numCache>
                <c:formatCode>#,##0</c:formatCode>
                <c:ptCount val="6"/>
                <c:pt idx="0">
                  <c:v>177304</c:v>
                </c:pt>
                <c:pt idx="1">
                  <c:v>49711</c:v>
                </c:pt>
                <c:pt idx="2">
                  <c:v>15545</c:v>
                </c:pt>
                <c:pt idx="3">
                  <c:v>3596</c:v>
                </c:pt>
                <c:pt idx="4">
                  <c:v>73082</c:v>
                </c:pt>
                <c:pt idx="5">
                  <c:v>153215</c:v>
                </c:pt>
              </c:numCache>
            </c:numRef>
          </c:val>
        </c:ser>
        <c:ser>
          <c:idx val="1"/>
          <c:order val="1"/>
          <c:tx>
            <c:strRef>
              <c:f>'Gráf-11.1.3'!$A$5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'Gráf-11.1.3'!$B$3:$G$3</c:f>
              <c:strCache>
                <c:ptCount val="6"/>
                <c:pt idx="0">
                  <c:v>Automóviles</c:v>
                </c:pt>
                <c:pt idx="1">
                  <c:v>Camionetas</c:v>
                </c:pt>
                <c:pt idx="2">
                  <c:v>Camiones y Acoplados</c:v>
                </c:pt>
                <c:pt idx="3">
                  <c:v>Ómnibus</c:v>
                </c:pt>
                <c:pt idx="4">
                  <c:v>Motos</c:v>
                </c:pt>
                <c:pt idx="5">
                  <c:v>Otros</c:v>
                </c:pt>
              </c:strCache>
            </c:strRef>
          </c:cat>
          <c:val>
            <c:numRef>
              <c:f>'Gráf-11.1.3'!$B$5:$G$5</c:f>
              <c:numCache>
                <c:formatCode>#,##0</c:formatCode>
                <c:ptCount val="6"/>
                <c:pt idx="0">
                  <c:v>268809</c:v>
                </c:pt>
                <c:pt idx="1">
                  <c:v>49906</c:v>
                </c:pt>
                <c:pt idx="2">
                  <c:v>24684</c:v>
                </c:pt>
                <c:pt idx="3">
                  <c:v>6845</c:v>
                </c:pt>
                <c:pt idx="4">
                  <c:v>247806</c:v>
                </c:pt>
                <c:pt idx="5">
                  <c:v>194125</c:v>
                </c:pt>
              </c:numCache>
            </c:numRef>
          </c:val>
        </c:ser>
        <c:ser>
          <c:idx val="2"/>
          <c:order val="2"/>
          <c:tx>
            <c:strRef>
              <c:f>'Gráf-11.1.3'!$A$6</c:f>
              <c:strCache>
                <c:ptCount val="1"/>
                <c:pt idx="0">
                  <c:v>Resto del País</c:v>
                </c:pt>
              </c:strCache>
            </c:strRef>
          </c:tx>
          <c:spPr>
            <a:solidFill>
              <a:srgbClr val="877128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'Gráf-11.1.3'!$B$3:$G$3</c:f>
              <c:strCache>
                <c:ptCount val="6"/>
                <c:pt idx="0">
                  <c:v>Automóviles</c:v>
                </c:pt>
                <c:pt idx="1">
                  <c:v>Camionetas</c:v>
                </c:pt>
                <c:pt idx="2">
                  <c:v>Camiones y Acoplados</c:v>
                </c:pt>
                <c:pt idx="3">
                  <c:v>Ómnibus</c:v>
                </c:pt>
                <c:pt idx="4">
                  <c:v>Motos</c:v>
                </c:pt>
                <c:pt idx="5">
                  <c:v>Otros</c:v>
                </c:pt>
              </c:strCache>
            </c:strRef>
          </c:cat>
          <c:val>
            <c:numRef>
              <c:f>'Gráf-11.1.3'!$B$6:$G$6</c:f>
              <c:numCache>
                <c:formatCode>#,##0</c:formatCode>
                <c:ptCount val="6"/>
                <c:pt idx="0">
                  <c:v>337353</c:v>
                </c:pt>
                <c:pt idx="1">
                  <c:v>79654</c:v>
                </c:pt>
                <c:pt idx="2">
                  <c:v>50591</c:v>
                </c:pt>
                <c:pt idx="3">
                  <c:v>9144</c:v>
                </c:pt>
                <c:pt idx="4">
                  <c:v>556725</c:v>
                </c:pt>
                <c:pt idx="5">
                  <c:v>386263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100"/>
        <c:shape val="box"/>
        <c:axId val="97714176"/>
        <c:axId val="83142336"/>
        <c:axId val="0"/>
      </c:bar3DChart>
      <c:catAx>
        <c:axId val="9771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Clase de Vehículo</a:t>
                </a:r>
              </a:p>
            </c:rich>
          </c:tx>
          <c:layout>
            <c:manualLayout>
              <c:xMode val="edge"/>
              <c:yMode val="edge"/>
              <c:x val="0.46225231213453072"/>
              <c:y val="0.865549751018420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831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423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Cantidad</a:t>
                </a:r>
              </a:p>
            </c:rich>
          </c:tx>
          <c:layout>
            <c:manualLayout>
              <c:xMode val="edge"/>
              <c:yMode val="edge"/>
              <c:x val="4.3275562214642099E-2"/>
              <c:y val="0.41028987674009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771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184628372793223"/>
          <c:y val="0.91746940056981485"/>
          <c:w val="0.44245210727969414"/>
          <c:h val="3.4536891679748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377952755905512" l="1.9685039370078741" r="2.3622047244094477" t="1.377952755905512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158750</xdr:rowOff>
    </xdr:from>
    <xdr:to>
      <xdr:col>16</xdr:col>
      <xdr:colOff>460375</xdr:colOff>
      <xdr:row>77</xdr:row>
      <xdr:rowOff>174625</xdr:rowOff>
    </xdr:to>
    <xdr:cxnSp macro="">
      <xdr:nvCxnSpPr>
        <xdr:cNvPr id="2" name="1 Conector recto"/>
        <xdr:cNvCxnSpPr/>
      </xdr:nvCxnSpPr>
      <xdr:spPr>
        <a:xfrm flipV="1">
          <a:off x="0" y="14827250"/>
          <a:ext cx="12195175" cy="1587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317497</xdr:colOff>
      <xdr:row>8</xdr:row>
      <xdr:rowOff>169332</xdr:rowOff>
    </xdr:from>
    <xdr:to>
      <xdr:col>20</xdr:col>
      <xdr:colOff>116414</xdr:colOff>
      <xdr:row>45</xdr:row>
      <xdr:rowOff>101611</xdr:rowOff>
    </xdr:to>
    <xdr:grpSp>
      <xdr:nvGrpSpPr>
        <xdr:cNvPr id="2" name="1 Grupo"/>
        <xdr:cNvGrpSpPr/>
      </xdr:nvGrpSpPr>
      <xdr:grpSpPr>
        <a:xfrm>
          <a:off x="5828390" y="1693332"/>
          <a:ext cx="8344203" cy="6014672"/>
          <a:chOff x="1410779" y="3524147"/>
          <a:chExt cx="7058025" cy="6030715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1410779" y="3535062"/>
          <a:ext cx="7058025" cy="6019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3458921" y="3524147"/>
            <a:ext cx="3627578" cy="7202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Y" sz="15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Autovehículos registrados. Año 2021</a:t>
            </a:r>
          </a:p>
        </xdr:txBody>
      </xdr:sp>
    </xdr:grpSp>
    <xdr:clientData/>
  </xdr:twoCellAnchor>
  <xdr:twoCellAnchor>
    <xdr:from>
      <xdr:col>8</xdr:col>
      <xdr:colOff>218032</xdr:colOff>
      <xdr:row>43</xdr:row>
      <xdr:rowOff>70384</xdr:rowOff>
    </xdr:from>
    <xdr:to>
      <xdr:col>9</xdr:col>
      <xdr:colOff>441036</xdr:colOff>
      <xdr:row>44</xdr:row>
      <xdr:rowOff>137339</xdr:rowOff>
    </xdr:to>
    <xdr:sp macro="" textlink="">
      <xdr:nvSpPr>
        <xdr:cNvPr id="5" name="4 CuadroTexto"/>
        <xdr:cNvSpPr txBox="1"/>
      </xdr:nvSpPr>
      <xdr:spPr>
        <a:xfrm>
          <a:off x="5171032" y="8261884"/>
          <a:ext cx="842129" cy="257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11.1.3.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24.7109375" style="1" customWidth="1"/>
    <col min="3" max="3" width="14.140625" style="1" customWidth="1"/>
    <col min="4" max="4" width="16.85546875" style="1" customWidth="1"/>
    <col min="5" max="5" width="15.85546875" style="1" customWidth="1"/>
    <col min="6" max="6" width="13" style="1" customWidth="1"/>
    <col min="7" max="7" width="11.5703125" style="1" customWidth="1"/>
    <col min="8" max="8" width="13.7109375" style="1" customWidth="1"/>
    <col min="9" max="9" width="15.7109375" style="1" bestFit="1" customWidth="1"/>
    <col min="10" max="10" width="12.28515625" style="1" customWidth="1"/>
    <col min="11" max="11" width="12.42578125" style="1" customWidth="1"/>
    <col min="12" max="16384" width="11" style="1"/>
  </cols>
  <sheetData>
    <row r="1" spans="1:17">
      <c r="A1" s="35"/>
    </row>
    <row r="2" spans="1:17">
      <c r="B2" s="1" t="s">
        <v>38</v>
      </c>
    </row>
    <row r="3" spans="1:17" ht="5.0999999999999996" customHeight="1">
      <c r="D3" s="34"/>
      <c r="E3" s="34"/>
      <c r="F3" s="34"/>
      <c r="G3" s="34"/>
      <c r="H3" s="34"/>
      <c r="I3" s="34"/>
      <c r="J3" s="34"/>
      <c r="K3" s="34"/>
    </row>
    <row r="4" spans="1:17" ht="12.75" customHeight="1">
      <c r="A4" s="33"/>
      <c r="B4" s="63" t="s">
        <v>37</v>
      </c>
      <c r="C4" s="66" t="s">
        <v>27</v>
      </c>
      <c r="D4" s="69" t="s">
        <v>36</v>
      </c>
      <c r="E4" s="69"/>
      <c r="F4" s="69"/>
      <c r="G4" s="69"/>
      <c r="H4" s="69"/>
      <c r="I4" s="69"/>
      <c r="J4" s="69"/>
      <c r="K4" s="69"/>
    </row>
    <row r="5" spans="1:17" ht="12.75" customHeight="1">
      <c r="B5" s="64"/>
      <c r="C5" s="67"/>
      <c r="D5" s="61" t="s">
        <v>35</v>
      </c>
      <c r="E5" s="61" t="s">
        <v>34</v>
      </c>
      <c r="F5" s="61" t="s">
        <v>33</v>
      </c>
      <c r="G5" s="70" t="s">
        <v>32</v>
      </c>
      <c r="H5" s="61" t="s">
        <v>31</v>
      </c>
      <c r="I5" s="61" t="s">
        <v>30</v>
      </c>
      <c r="J5" s="61" t="s">
        <v>29</v>
      </c>
      <c r="K5" s="61" t="s">
        <v>28</v>
      </c>
    </row>
    <row r="6" spans="1:17">
      <c r="B6" s="65"/>
      <c r="C6" s="68"/>
      <c r="D6" s="62"/>
      <c r="E6" s="62"/>
      <c r="F6" s="62"/>
      <c r="G6" s="62"/>
      <c r="H6" s="62"/>
      <c r="I6" s="61"/>
      <c r="J6" s="62"/>
      <c r="K6" s="62"/>
    </row>
    <row r="7" spans="1:17" ht="5.0999999999999996" customHeight="1">
      <c r="B7" s="32"/>
      <c r="C7" s="4"/>
    </row>
    <row r="8" spans="1:17">
      <c r="B8" s="31" t="s">
        <v>27</v>
      </c>
      <c r="C8" s="28">
        <f>SUM(D8:K8)</f>
        <v>2684358</v>
      </c>
      <c r="D8" s="29">
        <f t="shared" ref="D8:K8" si="0">SUM(D10:D28)</f>
        <v>783466</v>
      </c>
      <c r="E8" s="29">
        <f t="shared" si="0"/>
        <v>179271</v>
      </c>
      <c r="F8" s="30">
        <f t="shared" si="0"/>
        <v>85331</v>
      </c>
      <c r="G8" s="30">
        <f t="shared" si="0"/>
        <v>19585</v>
      </c>
      <c r="H8" s="29">
        <f t="shared" si="0"/>
        <v>5489</v>
      </c>
      <c r="I8" s="29">
        <f t="shared" si="0"/>
        <v>12312</v>
      </c>
      <c r="J8" s="28">
        <f t="shared" si="0"/>
        <v>877613</v>
      </c>
      <c r="K8" s="28">
        <f t="shared" si="0"/>
        <v>721291</v>
      </c>
    </row>
    <row r="9" spans="1:17" ht="5.0999999999999996" customHeight="1">
      <c r="B9" s="21"/>
      <c r="C9" s="17"/>
      <c r="D9" s="26"/>
      <c r="E9" s="18"/>
      <c r="F9" s="27"/>
      <c r="G9" s="27"/>
      <c r="H9" s="26"/>
      <c r="I9" s="26"/>
      <c r="J9" s="25"/>
      <c r="K9" s="25"/>
    </row>
    <row r="10" spans="1:17">
      <c r="B10" s="23" t="s">
        <v>26</v>
      </c>
      <c r="C10" s="17">
        <f t="shared" ref="C10:C28" si="1">SUM(D10:K10)</f>
        <v>472453</v>
      </c>
      <c r="D10" s="20">
        <v>177304</v>
      </c>
      <c r="E10" s="18">
        <v>49711</v>
      </c>
      <c r="F10" s="19">
        <v>14544</v>
      </c>
      <c r="G10" s="19">
        <v>3596</v>
      </c>
      <c r="H10" s="18">
        <v>1001</v>
      </c>
      <c r="I10" s="18">
        <v>2098</v>
      </c>
      <c r="J10" s="17">
        <v>73082</v>
      </c>
      <c r="K10" s="17">
        <v>151117</v>
      </c>
    </row>
    <row r="11" spans="1:17">
      <c r="B11" s="23" t="s">
        <v>25</v>
      </c>
      <c r="C11" s="17">
        <f t="shared" si="1"/>
        <v>44739</v>
      </c>
      <c r="D11" s="20">
        <v>7685</v>
      </c>
      <c r="E11" s="18">
        <v>2170</v>
      </c>
      <c r="F11" s="19">
        <v>1326</v>
      </c>
      <c r="G11" s="19">
        <v>141</v>
      </c>
      <c r="H11" s="18">
        <v>81</v>
      </c>
      <c r="I11" s="18">
        <v>212</v>
      </c>
      <c r="J11" s="17">
        <v>23493</v>
      </c>
      <c r="K11" s="17">
        <v>9631</v>
      </c>
    </row>
    <row r="12" spans="1:17">
      <c r="B12" s="6" t="s">
        <v>24</v>
      </c>
      <c r="C12" s="17">
        <f t="shared" si="1"/>
        <v>68776</v>
      </c>
      <c r="D12" s="20">
        <v>15438</v>
      </c>
      <c r="E12" s="18">
        <v>3909</v>
      </c>
      <c r="F12" s="19">
        <v>2818</v>
      </c>
      <c r="G12" s="19">
        <v>229</v>
      </c>
      <c r="H12" s="18">
        <v>93</v>
      </c>
      <c r="I12" s="18">
        <v>585</v>
      </c>
      <c r="J12" s="17">
        <v>24079</v>
      </c>
      <c r="K12" s="17">
        <v>21625</v>
      </c>
    </row>
    <row r="13" spans="1:17">
      <c r="B13" s="6" t="s">
        <v>23</v>
      </c>
      <c r="C13" s="17">
        <f t="shared" si="1"/>
        <v>70935</v>
      </c>
      <c r="D13" s="20">
        <v>17577</v>
      </c>
      <c r="E13" s="18">
        <v>4677</v>
      </c>
      <c r="F13" s="19">
        <v>3074</v>
      </c>
      <c r="G13" s="19">
        <v>649</v>
      </c>
      <c r="H13" s="18">
        <v>166</v>
      </c>
      <c r="I13" s="18">
        <v>135</v>
      </c>
      <c r="J13" s="17">
        <v>30494</v>
      </c>
      <c r="K13" s="17">
        <v>14163</v>
      </c>
    </row>
    <row r="14" spans="1:17">
      <c r="B14" s="23" t="s">
        <v>22</v>
      </c>
      <c r="C14" s="17">
        <f t="shared" si="1"/>
        <v>65889</v>
      </c>
      <c r="D14" s="20">
        <v>16458</v>
      </c>
      <c r="E14" s="18">
        <v>3272</v>
      </c>
      <c r="F14" s="19">
        <v>2217</v>
      </c>
      <c r="G14" s="19">
        <v>378</v>
      </c>
      <c r="H14" s="18">
        <v>117</v>
      </c>
      <c r="I14" s="18">
        <v>356</v>
      </c>
      <c r="J14" s="17">
        <v>27666</v>
      </c>
      <c r="K14" s="17">
        <v>15425</v>
      </c>
    </row>
    <row r="15" spans="1:17">
      <c r="B15" s="23" t="s">
        <v>21</v>
      </c>
      <c r="C15" s="17">
        <f t="shared" si="1"/>
        <v>148981</v>
      </c>
      <c r="D15" s="20">
        <v>35681</v>
      </c>
      <c r="E15" s="18">
        <v>7304</v>
      </c>
      <c r="F15" s="19">
        <v>6472</v>
      </c>
      <c r="G15" s="19">
        <v>568</v>
      </c>
      <c r="H15" s="18">
        <v>483</v>
      </c>
      <c r="I15" s="18">
        <v>761</v>
      </c>
      <c r="J15" s="17">
        <v>56925</v>
      </c>
      <c r="K15" s="17">
        <v>40787</v>
      </c>
    </row>
    <row r="16" spans="1:17">
      <c r="B16" s="23" t="s">
        <v>20</v>
      </c>
      <c r="C16" s="17">
        <f t="shared" si="1"/>
        <v>30951</v>
      </c>
      <c r="D16" s="20">
        <v>6062</v>
      </c>
      <c r="E16" s="18">
        <v>1513</v>
      </c>
      <c r="F16" s="19">
        <v>991</v>
      </c>
      <c r="G16" s="19">
        <v>74</v>
      </c>
      <c r="H16" s="18">
        <v>34</v>
      </c>
      <c r="I16" s="18">
        <v>119</v>
      </c>
      <c r="J16" s="17">
        <v>15095</v>
      </c>
      <c r="K16" s="17">
        <v>7063</v>
      </c>
      <c r="Q16" s="24"/>
    </row>
    <row r="17" spans="1:11">
      <c r="B17" s="23" t="s">
        <v>19</v>
      </c>
      <c r="C17" s="17">
        <f t="shared" si="1"/>
        <v>227575</v>
      </c>
      <c r="D17" s="20">
        <v>49159</v>
      </c>
      <c r="E17" s="18">
        <v>14255</v>
      </c>
      <c r="F17" s="19">
        <v>8177</v>
      </c>
      <c r="G17" s="19">
        <v>1154</v>
      </c>
      <c r="H17" s="18">
        <v>587</v>
      </c>
      <c r="I17" s="18">
        <v>2391</v>
      </c>
      <c r="J17" s="17">
        <v>95994</v>
      </c>
      <c r="K17" s="17">
        <v>55858</v>
      </c>
    </row>
    <row r="18" spans="1:11">
      <c r="B18" s="6" t="s">
        <v>18</v>
      </c>
      <c r="C18" s="17">
        <f t="shared" si="1"/>
        <v>33818</v>
      </c>
      <c r="D18" s="20">
        <v>9119</v>
      </c>
      <c r="E18" s="18">
        <v>1912</v>
      </c>
      <c r="F18" s="19">
        <v>847</v>
      </c>
      <c r="G18" s="19">
        <v>148</v>
      </c>
      <c r="H18" s="18">
        <v>41</v>
      </c>
      <c r="I18" s="18">
        <v>64</v>
      </c>
      <c r="J18" s="17">
        <v>13448</v>
      </c>
      <c r="K18" s="17">
        <v>8239</v>
      </c>
    </row>
    <row r="19" spans="1:11">
      <c r="B19" s="23" t="s">
        <v>17</v>
      </c>
      <c r="C19" s="17">
        <f t="shared" si="1"/>
        <v>54561</v>
      </c>
      <c r="D19" s="20">
        <v>13186</v>
      </c>
      <c r="E19" s="18">
        <v>3282</v>
      </c>
      <c r="F19" s="19">
        <v>1528</v>
      </c>
      <c r="G19" s="19">
        <v>360</v>
      </c>
      <c r="H19" s="18">
        <v>52</v>
      </c>
      <c r="I19" s="18">
        <v>54</v>
      </c>
      <c r="J19" s="17">
        <v>25438</v>
      </c>
      <c r="K19" s="17">
        <v>10661</v>
      </c>
    </row>
    <row r="20" spans="1:11">
      <c r="B20" s="23" t="s">
        <v>16</v>
      </c>
      <c r="C20" s="17">
        <f t="shared" si="1"/>
        <v>444928</v>
      </c>
      <c r="D20" s="20">
        <v>126854</v>
      </c>
      <c r="E20" s="18">
        <v>23422</v>
      </c>
      <c r="F20" s="19">
        <v>13631</v>
      </c>
      <c r="G20" s="19">
        <v>4675</v>
      </c>
      <c r="H20" s="18">
        <v>1151</v>
      </c>
      <c r="I20" s="18">
        <v>2164</v>
      </c>
      <c r="J20" s="17">
        <v>145322</v>
      </c>
      <c r="K20" s="17">
        <v>127709</v>
      </c>
    </row>
    <row r="21" spans="1:11">
      <c r="B21" s="6" t="s">
        <v>15</v>
      </c>
      <c r="C21" s="17">
        <f t="shared" si="1"/>
        <v>792175</v>
      </c>
      <c r="D21" s="20">
        <v>268809</v>
      </c>
      <c r="E21" s="18">
        <v>49906</v>
      </c>
      <c r="F21" s="19">
        <v>23578</v>
      </c>
      <c r="G21" s="19">
        <v>6845</v>
      </c>
      <c r="H21" s="18">
        <v>1106</v>
      </c>
      <c r="I21" s="18">
        <v>728</v>
      </c>
      <c r="J21" s="17">
        <v>247806</v>
      </c>
      <c r="K21" s="17">
        <v>193397</v>
      </c>
    </row>
    <row r="22" spans="1:11">
      <c r="B22" s="23" t="s">
        <v>14</v>
      </c>
      <c r="C22" s="17">
        <f t="shared" si="1"/>
        <v>25336</v>
      </c>
      <c r="D22" s="20">
        <v>4140</v>
      </c>
      <c r="E22" s="18">
        <v>1939</v>
      </c>
      <c r="F22" s="19">
        <v>588</v>
      </c>
      <c r="G22" s="19">
        <v>167</v>
      </c>
      <c r="H22" s="18">
        <v>44</v>
      </c>
      <c r="I22" s="18">
        <v>42</v>
      </c>
      <c r="J22" s="17">
        <v>13692</v>
      </c>
      <c r="K22" s="17">
        <v>4724</v>
      </c>
    </row>
    <row r="23" spans="1:11">
      <c r="B23" s="6" t="s">
        <v>13</v>
      </c>
      <c r="C23" s="17">
        <f t="shared" si="1"/>
        <v>66098</v>
      </c>
      <c r="D23" s="20">
        <v>11622</v>
      </c>
      <c r="E23" s="18">
        <v>2941</v>
      </c>
      <c r="F23" s="19">
        <v>1663</v>
      </c>
      <c r="G23" s="19">
        <v>169</v>
      </c>
      <c r="H23" s="18">
        <v>114</v>
      </c>
      <c r="I23" s="18">
        <v>580</v>
      </c>
      <c r="J23" s="17">
        <v>34395</v>
      </c>
      <c r="K23" s="17">
        <v>14614</v>
      </c>
    </row>
    <row r="24" spans="1:11">
      <c r="B24" s="23" t="s">
        <v>12</v>
      </c>
      <c r="C24" s="17">
        <f t="shared" si="1"/>
        <v>55841</v>
      </c>
      <c r="D24" s="20">
        <v>12051</v>
      </c>
      <c r="E24" s="18">
        <v>2777</v>
      </c>
      <c r="F24" s="19">
        <v>2344</v>
      </c>
      <c r="G24" s="19">
        <v>112</v>
      </c>
      <c r="H24" s="18">
        <v>208</v>
      </c>
      <c r="I24" s="18">
        <v>883</v>
      </c>
      <c r="J24" s="17">
        <v>16498</v>
      </c>
      <c r="K24" s="17">
        <v>20968</v>
      </c>
    </row>
    <row r="25" spans="1:11">
      <c r="B25" s="23" t="s">
        <v>11</v>
      </c>
      <c r="C25" s="17">
        <f t="shared" si="1"/>
        <v>25809</v>
      </c>
      <c r="D25" s="20">
        <v>5036</v>
      </c>
      <c r="E25" s="18">
        <v>1743</v>
      </c>
      <c r="F25" s="19">
        <v>671</v>
      </c>
      <c r="G25" s="19">
        <v>190</v>
      </c>
      <c r="H25" s="18">
        <v>75</v>
      </c>
      <c r="I25" s="18">
        <v>420</v>
      </c>
      <c r="J25" s="17">
        <v>11084</v>
      </c>
      <c r="K25" s="17">
        <v>6590</v>
      </c>
    </row>
    <row r="26" spans="1:11">
      <c r="B26" s="6" t="s">
        <v>10</v>
      </c>
      <c r="C26" s="17">
        <f t="shared" si="1"/>
        <v>52473</v>
      </c>
      <c r="D26" s="20">
        <v>6972</v>
      </c>
      <c r="E26" s="18">
        <v>4333</v>
      </c>
      <c r="F26" s="19">
        <v>788</v>
      </c>
      <c r="G26" s="19">
        <v>124</v>
      </c>
      <c r="H26" s="18">
        <v>133</v>
      </c>
      <c r="I26" s="18">
        <v>687</v>
      </c>
      <c r="J26" s="17">
        <v>22200</v>
      </c>
      <c r="K26" s="17">
        <v>17236</v>
      </c>
    </row>
    <row r="27" spans="1:11">
      <c r="B27" s="21" t="s">
        <v>9</v>
      </c>
      <c r="C27" s="17">
        <f t="shared" si="1"/>
        <v>1217</v>
      </c>
      <c r="D27" s="20">
        <v>65</v>
      </c>
      <c r="E27" s="18">
        <v>115</v>
      </c>
      <c r="F27" s="19">
        <v>39</v>
      </c>
      <c r="G27" s="22">
        <v>2</v>
      </c>
      <c r="H27" s="18">
        <v>2</v>
      </c>
      <c r="I27" s="18">
        <v>20</v>
      </c>
      <c r="J27" s="17">
        <v>433</v>
      </c>
      <c r="K27" s="17">
        <v>541</v>
      </c>
    </row>
    <row r="28" spans="1:11">
      <c r="B28" s="21" t="s">
        <v>8</v>
      </c>
      <c r="C28" s="17">
        <f t="shared" si="1"/>
        <v>1803</v>
      </c>
      <c r="D28" s="20">
        <v>248</v>
      </c>
      <c r="E28" s="18">
        <v>90</v>
      </c>
      <c r="F28" s="19">
        <v>35</v>
      </c>
      <c r="G28" s="19">
        <v>4</v>
      </c>
      <c r="H28" s="18">
        <v>1</v>
      </c>
      <c r="I28" s="18">
        <v>13</v>
      </c>
      <c r="J28" s="17">
        <v>469</v>
      </c>
      <c r="K28" s="17">
        <v>943</v>
      </c>
    </row>
    <row r="29" spans="1:11" ht="5.0999999999999996" customHeight="1" thickBot="1"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5.0999999999999996" customHeight="1"/>
    <row r="31" spans="1:11" s="9" customFormat="1" ht="12">
      <c r="A31" s="12"/>
      <c r="B31" s="14" t="s">
        <v>7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s="9" customFormat="1" ht="12">
      <c r="A32" s="12"/>
      <c r="B32" s="11" t="s">
        <v>6</v>
      </c>
      <c r="C32" s="10"/>
    </row>
    <row r="33" spans="1:11" s="9" customFormat="1" ht="12">
      <c r="A33" s="12"/>
      <c r="B33" s="11" t="s">
        <v>5</v>
      </c>
      <c r="C33" s="10"/>
    </row>
    <row r="34" spans="1:11" s="9" customFormat="1" ht="12">
      <c r="A34" s="12"/>
      <c r="B34" s="11" t="s">
        <v>4</v>
      </c>
      <c r="C34" s="10"/>
    </row>
    <row r="35" spans="1:11" s="9" customFormat="1" ht="12">
      <c r="A35" s="12"/>
      <c r="B35" s="13" t="s">
        <v>3</v>
      </c>
      <c r="C35" s="10"/>
    </row>
    <row r="36" spans="1:11" s="9" customFormat="1" ht="12">
      <c r="A36" s="12"/>
      <c r="B36" s="11" t="s">
        <v>2</v>
      </c>
      <c r="C36" s="10"/>
    </row>
    <row r="37" spans="1:11" s="9" customFormat="1" ht="12">
      <c r="A37" s="12"/>
      <c r="B37" s="11" t="s">
        <v>1</v>
      </c>
      <c r="C37" s="10"/>
    </row>
    <row r="38" spans="1:11" s="9" customFormat="1" ht="4.5" customHeight="1">
      <c r="A38" s="12"/>
      <c r="B38" s="11"/>
      <c r="C38" s="10"/>
    </row>
    <row r="39" spans="1:11" s="9" customFormat="1" ht="12">
      <c r="A39" s="12"/>
      <c r="B39" s="11" t="s">
        <v>0</v>
      </c>
      <c r="C39" s="10"/>
    </row>
    <row r="40" spans="1:11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3.5" customHeight="1"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C42" s="4"/>
    </row>
    <row r="43" spans="1:11">
      <c r="B43" s="6"/>
      <c r="C43" s="4"/>
      <c r="D43" s="4"/>
      <c r="E43" s="4"/>
      <c r="F43" s="4"/>
      <c r="G43" s="4"/>
      <c r="H43" s="4"/>
      <c r="I43" s="4"/>
      <c r="J43" s="4"/>
      <c r="K43" s="3"/>
    </row>
    <row r="44" spans="1:11">
      <c r="B44" s="6"/>
      <c r="C44" s="4"/>
      <c r="D44" s="4"/>
      <c r="E44" s="4"/>
      <c r="F44" s="4"/>
      <c r="G44" s="4"/>
      <c r="H44" s="4"/>
      <c r="I44" s="4"/>
      <c r="J44" s="4"/>
      <c r="K44" s="3"/>
    </row>
    <row r="45" spans="1:11">
      <c r="B45" s="6"/>
      <c r="C45" s="4"/>
      <c r="D45" s="4"/>
      <c r="E45" s="4"/>
      <c r="F45" s="4"/>
      <c r="G45" s="4"/>
      <c r="H45" s="4"/>
      <c r="I45" s="4"/>
      <c r="J45" s="4"/>
      <c r="K45" s="3"/>
    </row>
    <row r="46" spans="1:11">
      <c r="B46" s="5"/>
      <c r="C46" s="4"/>
      <c r="D46" s="4"/>
      <c r="E46" s="4"/>
      <c r="F46" s="4"/>
      <c r="G46" s="4"/>
      <c r="H46" s="4"/>
      <c r="I46" s="4"/>
      <c r="J46" s="4"/>
      <c r="K46" s="3"/>
    </row>
  </sheetData>
  <mergeCells count="11">
    <mergeCell ref="J5:J6"/>
    <mergeCell ref="K5:K6"/>
    <mergeCell ref="B4:B6"/>
    <mergeCell ref="C4:C6"/>
    <mergeCell ref="D4:K4"/>
    <mergeCell ref="D5:D6"/>
    <mergeCell ref="E5:E6"/>
    <mergeCell ref="F5:F6"/>
    <mergeCell ref="G5:G6"/>
    <mergeCell ref="H5:H6"/>
    <mergeCell ref="I5:I6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opLeftCell="H1" zoomScale="70" zoomScaleNormal="70" workbookViewId="0">
      <selection activeCell="H1" sqref="H1"/>
    </sheetView>
  </sheetViews>
  <sheetFormatPr baseColWidth="10" defaultColWidth="9.28515625" defaultRowHeight="12.75"/>
  <cols>
    <col min="1" max="1" width="11.85546875" style="37" customWidth="1"/>
    <col min="2" max="2" width="12.5703125" style="36" customWidth="1"/>
    <col min="3" max="3" width="11.7109375" style="36" bestFit="1" customWidth="1"/>
    <col min="4" max="11" width="11.7109375" style="36" customWidth="1"/>
    <col min="12" max="12" width="6.5703125" style="36" customWidth="1"/>
    <col min="13" max="16384" width="9.28515625" style="36"/>
  </cols>
  <sheetData>
    <row r="1" spans="1:11" ht="15">
      <c r="A1" s="35"/>
    </row>
    <row r="2" spans="1:11" ht="15" customHeight="1">
      <c r="A2" s="71">
        <v>2020</v>
      </c>
      <c r="B2" s="71"/>
      <c r="C2" s="71"/>
      <c r="D2" s="71"/>
      <c r="E2" s="71"/>
      <c r="F2" s="71"/>
      <c r="G2" s="71"/>
      <c r="H2" s="71"/>
      <c r="I2" s="71"/>
      <c r="J2" s="60"/>
      <c r="K2" s="47"/>
    </row>
    <row r="3" spans="1:11" ht="25.5">
      <c r="A3" s="54"/>
      <c r="B3" s="58" t="s">
        <v>35</v>
      </c>
      <c r="C3" s="58" t="s">
        <v>34</v>
      </c>
      <c r="D3" s="58" t="s">
        <v>41</v>
      </c>
      <c r="E3" s="58" t="s">
        <v>32</v>
      </c>
      <c r="F3" s="59" t="s">
        <v>29</v>
      </c>
      <c r="G3" s="58" t="s">
        <v>40</v>
      </c>
      <c r="H3" s="57"/>
      <c r="I3" s="37"/>
    </row>
    <row r="4" spans="1:11">
      <c r="A4" s="56" t="s">
        <v>26</v>
      </c>
      <c r="B4" s="55">
        <f>+'11.1.3'!D10</f>
        <v>177304</v>
      </c>
      <c r="C4" s="55">
        <f>+'11.1.3'!E10</f>
        <v>49711</v>
      </c>
      <c r="D4" s="50">
        <f>+'11.1.3'!F10+'11.1.3'!H10</f>
        <v>15545</v>
      </c>
      <c r="E4" s="55">
        <f>+'11.1.3'!G10</f>
        <v>3596</v>
      </c>
      <c r="F4" s="55">
        <f>+'11.1.3'!J10</f>
        <v>73082</v>
      </c>
      <c r="G4" s="55">
        <f>+'11.1.3'!K10+'11.1.3'!I10</f>
        <v>153215</v>
      </c>
      <c r="H4" s="53">
        <f>SUM(B4:G4)</f>
        <v>472453</v>
      </c>
      <c r="I4" s="37"/>
    </row>
    <row r="5" spans="1:11">
      <c r="A5" s="54" t="s">
        <v>15</v>
      </c>
      <c r="B5" s="55">
        <f>+'11.1.3'!D21</f>
        <v>268809</v>
      </c>
      <c r="C5" s="55">
        <f>+'11.1.3'!E21</f>
        <v>49906</v>
      </c>
      <c r="D5" s="50">
        <f>+'11.1.3'!F21+'11.1.3'!H21</f>
        <v>24684</v>
      </c>
      <c r="E5" s="55">
        <f>+'11.1.3'!G21</f>
        <v>6845</v>
      </c>
      <c r="F5" s="55">
        <f>+'11.1.3'!J21</f>
        <v>247806</v>
      </c>
      <c r="G5" s="55">
        <f>+'11.1.3'!K21+'11.1.3'!I21</f>
        <v>194125</v>
      </c>
      <c r="H5" s="53">
        <f>SUM(B5:G5)</f>
        <v>792175</v>
      </c>
      <c r="I5" s="37"/>
    </row>
    <row r="6" spans="1:11">
      <c r="A6" s="54" t="s">
        <v>39</v>
      </c>
      <c r="B6" s="50">
        <f>SUM('11.1.3'!D11:D20)+SUM('11.1.3'!D22:D28)</f>
        <v>337353</v>
      </c>
      <c r="C6" s="50">
        <f>SUM('11.1.3'!E11:E20)+SUM('11.1.3'!E22:E28)</f>
        <v>79654</v>
      </c>
      <c r="D6" s="50">
        <f>SUM('11.1.3'!F11:F20)+SUM('11.1.3'!F22:F28)+SUM('11.1.3'!H11:H20)+SUM('11.1.3'!H22:H28)</f>
        <v>50591</v>
      </c>
      <c r="E6" s="50">
        <f>SUM('11.1.3'!G11:G20)+SUM('11.1.3'!G22:G28)</f>
        <v>9144</v>
      </c>
      <c r="F6" s="49">
        <f>SUM('11.1.3'!J11:J20)+SUM('11.1.3'!J22:J28)</f>
        <v>556725</v>
      </c>
      <c r="G6" s="50">
        <f>SUM('11.1.3'!K11:K20)+SUM('11.1.3'!K22:K28)+SUM('11.1.3'!I11:I20)+SUM('11.1.3'!I22:I28)</f>
        <v>386263</v>
      </c>
      <c r="H6" s="53">
        <f>SUM(B6:G6)</f>
        <v>1419730</v>
      </c>
      <c r="I6" s="53"/>
    </row>
    <row r="7" spans="1:11">
      <c r="A7" s="52"/>
      <c r="B7" s="51">
        <f t="shared" ref="B7:G7" si="0">B4+B5+B6</f>
        <v>783466</v>
      </c>
      <c r="C7" s="51">
        <f t="shared" si="0"/>
        <v>179271</v>
      </c>
      <c r="D7" s="51">
        <f t="shared" si="0"/>
        <v>90820</v>
      </c>
      <c r="E7" s="51">
        <f t="shared" si="0"/>
        <v>19585</v>
      </c>
      <c r="F7" s="51">
        <f t="shared" si="0"/>
        <v>877613</v>
      </c>
      <c r="G7" s="51">
        <f t="shared" si="0"/>
        <v>733603</v>
      </c>
      <c r="H7" s="51">
        <f>SUM(H4:H6)</f>
        <v>2684358</v>
      </c>
      <c r="I7" s="37"/>
    </row>
    <row r="8" spans="1:11">
      <c r="B8" s="37"/>
      <c r="C8" s="37"/>
      <c r="D8" s="50"/>
      <c r="E8" s="50"/>
      <c r="F8" s="50"/>
      <c r="G8" s="49"/>
      <c r="H8" s="49"/>
      <c r="I8" s="49"/>
      <c r="J8" s="48"/>
      <c r="K8" s="47"/>
    </row>
    <row r="9" spans="1:11" ht="15.75">
      <c r="A9" s="46"/>
      <c r="B9" s="45"/>
      <c r="C9" s="44"/>
      <c r="D9" s="44"/>
      <c r="E9" s="43"/>
      <c r="F9" s="42"/>
      <c r="G9" s="41"/>
      <c r="H9" s="41"/>
      <c r="I9" s="41"/>
    </row>
    <row r="10" spans="1:11">
      <c r="A10" s="41"/>
      <c r="B10" s="41"/>
      <c r="C10" s="41"/>
      <c r="D10" s="41"/>
      <c r="E10" s="41"/>
      <c r="F10" s="41"/>
      <c r="G10" s="41"/>
      <c r="H10" s="41"/>
      <c r="I10" s="41"/>
    </row>
    <row r="11" spans="1:11">
      <c r="A11" s="40"/>
    </row>
    <row r="12" spans="1:11">
      <c r="A12" s="40"/>
      <c r="B12" s="39"/>
      <c r="C12" s="39"/>
    </row>
    <row r="14" spans="1:11">
      <c r="B14" s="38"/>
    </row>
  </sheetData>
  <mergeCells count="1">
    <mergeCell ref="A2:I2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11.1.3</vt:lpstr>
      <vt:lpstr>Gráf-11.1.3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2023-02-02T17:34:03Z</dcterms:created>
  <dcterms:modified xsi:type="dcterms:W3CDTF">2023-05-09T12:44:09Z</dcterms:modified>
</cp:coreProperties>
</file>