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0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L9" i="1" l="1"/>
  <c r="H14" i="1"/>
  <c r="L14" i="1"/>
  <c r="N14" i="1"/>
  <c r="L24" i="1"/>
  <c r="L25" i="1"/>
  <c r="G27" i="1"/>
  <c r="H27" i="1" s="1"/>
  <c r="H29" i="1"/>
  <c r="L29" i="1"/>
  <c r="N29" i="1"/>
  <c r="C43" i="1"/>
  <c r="E43" i="1"/>
  <c r="C47" i="1"/>
  <c r="E47" i="1"/>
</calcChain>
</file>

<file path=xl/sharedStrings.xml><?xml version="1.0" encoding="utf-8"?>
<sst xmlns="http://schemas.openxmlformats.org/spreadsheetml/2006/main" count="62" uniqueCount="21">
  <si>
    <t>Consumo de energía eléctrica (Gs)</t>
  </si>
  <si>
    <t>INTERIOR</t>
  </si>
  <si>
    <t>GRAN ASUNCION</t>
  </si>
  <si>
    <t>Fuente: Empresa de Servicios Sanitarios del Paraguay.</t>
  </si>
  <si>
    <t>1/ Cifras actualizadas por la fuente.</t>
  </si>
  <si>
    <t>Ramales domiciliarios de alcantarillados sanitarios instalados (unidades)</t>
  </si>
  <si>
    <t>…</t>
  </si>
  <si>
    <t>Ramales domiciliarios de alcantarillados sanitarios instalados (en metros)</t>
  </si>
  <si>
    <t>Longitud de colectores de alcantarillados sanitarios instalados (en metros)</t>
  </si>
  <si>
    <t>1/</t>
  </si>
  <si>
    <t xml:space="preserve">Consumo de energía eléctrica (Miles de Gs) </t>
  </si>
  <si>
    <t>Consumo de productos químicos (en toneladas)</t>
  </si>
  <si>
    <t>Conexiones domiciliarias instaladas (unidades)</t>
  </si>
  <si>
    <t>Red servida instalada (en metros)</t>
  </si>
  <si>
    <t>Consumo de agua potable (miles de m³)</t>
  </si>
  <si>
    <t>Producción de agua potable (miles de m³)</t>
  </si>
  <si>
    <t>Interior</t>
  </si>
  <si>
    <t>Gran Asunción</t>
  </si>
  <si>
    <t>Año</t>
  </si>
  <si>
    <t>Concepto</t>
  </si>
  <si>
    <t>Cuadro 10.2.1. Producción y consumo de agua potable, productos químicos y fuerza motriz e instalaciones realizadas en gran Asunción e interior del país por año. Periodo 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</si>
</sst>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165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12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16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7" fillId="20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4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8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17" fillId="32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4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6" fillId="2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167" fontId="11" fillId="6" borderId="4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2" fillId="48" borderId="17" applyNumberFormat="0" applyAlignment="0" applyProtection="0"/>
    <xf numFmtId="167" fontId="32" fillId="48" borderId="17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167" fontId="13" fillId="7" borderId="7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3" fillId="49" borderId="18" applyNumberFormat="0" applyAlignment="0" applyProtection="0"/>
    <xf numFmtId="167" fontId="33" fillId="49" borderId="18" applyNumberFormat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7" fontId="12" fillId="0" borderId="6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0" fontId="34" fillId="0" borderId="19" applyNumberFormat="0" applyFill="0" applyAlignment="0" applyProtection="0"/>
    <xf numFmtId="167" fontId="34" fillId="0" borderId="19" applyNumberFormat="0" applyFill="0" applyAlignment="0" applyProtection="0"/>
    <xf numFmtId="168" fontId="24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9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3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17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1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5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167" fontId="17" fillId="29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167" fontId="9" fillId="5" borderId="4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30" fillId="39" borderId="17" applyNumberFormat="0" applyAlignment="0" applyProtection="0"/>
    <xf numFmtId="167" fontId="30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ill="0" applyBorder="0" applyAlignment="0" applyProtection="0"/>
    <xf numFmtId="167" fontId="24" fillId="0" borderId="0" applyNumberFormat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ill="0" applyBorder="0" applyAlignment="0" applyProtection="0"/>
    <xf numFmtId="167" fontId="24" fillId="0" borderId="0" applyFont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4" fontId="24" fillId="0" borderId="0" applyFont="0" applyFill="0" applyBorder="0" applyAlignment="0" applyProtection="0"/>
    <xf numFmtId="0" fontId="36" fillId="54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67" fontId="7" fillId="3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4" fillId="0" borderId="0" applyFill="0" applyBorder="0" applyAlignment="0" applyProtection="0"/>
    <xf numFmtId="176" fontId="1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ill="0" applyBorder="0" applyAlignment="0" applyProtection="0"/>
    <xf numFmtId="177" fontId="18" fillId="0" borderId="0" applyFont="0" applyFill="0" applyBorder="0" applyAlignment="0" applyProtection="0"/>
    <xf numFmtId="178" fontId="24" fillId="0" borderId="0" applyFill="0" applyBorder="0" applyAlignment="0" applyProtection="0"/>
    <xf numFmtId="179" fontId="24" fillId="0" borderId="0" applyFill="0" applyBorder="0" applyAlignment="0" applyProtection="0"/>
    <xf numFmtId="178" fontId="24" fillId="0" borderId="0" applyFill="0" applyBorder="0" applyAlignment="0" applyProtection="0"/>
    <xf numFmtId="177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4" fillId="0" borderId="0" applyFill="0" applyBorder="0" applyAlignment="0" applyProtection="0"/>
    <xf numFmtId="176" fontId="24" fillId="0" borderId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5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2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0" borderId="0" applyFill="0" applyBorder="0" applyAlignment="0" applyProtection="0"/>
    <xf numFmtId="183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24" fillId="0" borderId="0" applyFont="0" applyFill="0" applyBorder="0" applyAlignment="0" applyProtection="0"/>
    <xf numFmtId="165" fontId="45" fillId="0" borderId="0" applyFont="0" applyFill="0" applyBorder="0" applyAlignment="0" applyProtection="0"/>
    <xf numFmtId="185" fontId="24" fillId="0" borderId="0" applyFont="0" applyFill="0" applyBorder="0" applyAlignment="0" applyProtection="0"/>
    <xf numFmtId="184" fontId="24" fillId="0" borderId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ill="0" applyBorder="0" applyAlignment="0" applyProtection="0"/>
    <xf numFmtId="165" fontId="18" fillId="0" borderId="0" applyFont="0" applyFill="0" applyBorder="0" applyAlignment="0" applyProtection="0"/>
    <xf numFmtId="186" fontId="24" fillId="0" borderId="0" applyFill="0" applyBorder="0" applyAlignment="0" applyProtection="0"/>
    <xf numFmtId="43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43" fillId="0" borderId="0" applyFont="0" applyFill="0" applyBorder="0" applyAlignment="0" applyProtection="0"/>
    <xf numFmtId="188" fontId="28" fillId="0" borderId="0" applyFont="0" applyFill="0" applyBorder="0" applyAlignment="0" applyProtection="0"/>
    <xf numFmtId="165" fontId="43" fillId="0" borderId="0" applyFont="0" applyFill="0" applyBorder="0" applyAlignment="0" applyProtection="0"/>
    <xf numFmtId="181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4" fontId="24" fillId="0" borderId="0" applyFill="0" applyBorder="0" applyAlignment="0" applyProtection="0"/>
    <xf numFmtId="18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81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165" fontId="1" fillId="0" borderId="0" applyFont="0" applyFill="0" applyBorder="0" applyAlignment="0" applyProtection="0"/>
    <xf numFmtId="182" fontId="24" fillId="0" borderId="0" applyFill="0" applyBorder="0" applyAlignment="0" applyProtection="0"/>
    <xf numFmtId="180" fontId="24" fillId="0" borderId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4" fillId="0" borderId="0" applyFill="0" applyBorder="0" applyAlignment="0" applyProtection="0"/>
    <xf numFmtId="181" fontId="1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0" fontId="24" fillId="0" borderId="0" applyFill="0" applyBorder="0" applyAlignment="0" applyProtection="0"/>
    <xf numFmtId="186" fontId="24" fillId="0" borderId="0" applyFill="0" applyBorder="0" applyAlignment="0" applyProtection="0"/>
    <xf numFmtId="181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65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24" fillId="0" borderId="0" applyFill="0" applyBorder="0" applyAlignment="0" applyProtection="0"/>
    <xf numFmtId="190" fontId="24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0" fontId="46" fillId="0" borderId="0" applyNumberFormat="0" applyBorder="0" applyProtection="0"/>
    <xf numFmtId="190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Border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9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0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167" fontId="8" fillId="4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5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4" fontId="48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195" fontId="48" fillId="0" borderId="0"/>
    <xf numFmtId="37" fontId="45" fillId="0" borderId="0"/>
    <xf numFmtId="195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8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5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8" fillId="0" borderId="0" applyNumberFormat="0" applyFill="0" applyBorder="0" applyAlignment="0" applyProtection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4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5" fontId="48" fillId="0" borderId="0"/>
    <xf numFmtId="194" fontId="48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7" fontId="1" fillId="0" borderId="0"/>
    <xf numFmtId="0" fontId="24" fillId="0" borderId="0"/>
    <xf numFmtId="0" fontId="24" fillId="0" borderId="0"/>
    <xf numFmtId="167" fontId="1" fillId="0" borderId="0"/>
    <xf numFmtId="0" fontId="24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7" fontId="1" fillId="0" borderId="0"/>
    <xf numFmtId="0" fontId="24" fillId="0" borderId="0"/>
    <xf numFmtId="0" fontId="24" fillId="0" borderId="0"/>
    <xf numFmtId="167" fontId="1" fillId="0" borderId="0"/>
    <xf numFmtId="0" fontId="24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7" fontId="1" fillId="0" borderId="0"/>
    <xf numFmtId="0" fontId="24" fillId="0" borderId="0"/>
    <xf numFmtId="0" fontId="24" fillId="0" borderId="0"/>
    <xf numFmtId="167" fontId="1" fillId="0" borderId="0"/>
    <xf numFmtId="0" fontId="24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7" fontId="1" fillId="0" borderId="0"/>
    <xf numFmtId="0" fontId="24" fillId="0" borderId="0"/>
    <xf numFmtId="0" fontId="24" fillId="0" borderId="0"/>
    <xf numFmtId="167" fontId="1" fillId="0" borderId="0"/>
    <xf numFmtId="0" fontId="24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7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4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4" fillId="56" borderId="20" applyNumberFormat="0" applyFont="0" applyAlignment="0" applyProtection="0"/>
    <xf numFmtId="167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0" fontId="28" fillId="56" borderId="20" applyNumberFormat="0" applyFont="0" applyAlignment="0" applyProtection="0"/>
    <xf numFmtId="167" fontId="28" fillId="56" borderId="20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167" fontId="10" fillId="6" borderId="5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57" fillId="48" borderId="21" applyNumberFormat="0" applyAlignment="0" applyProtection="0"/>
    <xf numFmtId="167" fontId="57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167" fontId="3" fillId="0" borderId="1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4" fillId="0" borderId="2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167" fontId="5" fillId="0" borderId="3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35" fillId="0" borderId="24" applyNumberFormat="0" applyFill="0" applyAlignment="0" applyProtection="0"/>
    <xf numFmtId="167" fontId="35" fillId="0" borderId="24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16" fillId="0" borderId="9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</cellStyleXfs>
  <cellXfs count="6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64" fontId="18" fillId="0" borderId="0" xfId="0" applyNumberFormat="1" applyFont="1" applyFill="1" applyAlignment="1" applyProtection="1">
      <alignment horizontal="right" indent="1"/>
    </xf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 applyProtection="1">
      <alignment horizontal="left" indent="6"/>
    </xf>
    <xf numFmtId="37" fontId="18" fillId="0" borderId="0" xfId="0" applyNumberFormat="1" applyFont="1" applyFill="1" applyProtection="1"/>
    <xf numFmtId="0" fontId="21" fillId="0" borderId="0" xfId="0" applyFont="1" applyFill="1"/>
    <xf numFmtId="0" fontId="22" fillId="0" borderId="0" xfId="0" applyFont="1" applyFill="1" applyAlignment="1" applyProtection="1">
      <alignment horizontal="left"/>
    </xf>
    <xf numFmtId="0" fontId="22" fillId="0" borderId="0" xfId="0" applyFont="1" applyFill="1"/>
    <xf numFmtId="0" fontId="18" fillId="0" borderId="10" xfId="0" applyFont="1" applyFill="1" applyBorder="1"/>
    <xf numFmtId="0" fontId="23" fillId="0" borderId="10" xfId="0" applyFont="1" applyFill="1" applyBorder="1"/>
    <xf numFmtId="166" fontId="18" fillId="0" borderId="0" xfId="1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 applyProtection="1">
      <alignment horizontal="right" vertical="center"/>
    </xf>
    <xf numFmtId="164" fontId="18" fillId="0" borderId="0" xfId="0" applyNumberFormat="1" applyFont="1" applyFill="1" applyAlignment="1" applyProtection="1">
      <alignment horizontal="right" vertical="center"/>
    </xf>
    <xf numFmtId="164" fontId="18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 applyProtection="1">
      <alignment horizontal="left" inden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 indent="2"/>
    </xf>
    <xf numFmtId="3" fontId="25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3"/>
    </xf>
    <xf numFmtId="49" fontId="25" fillId="0" borderId="0" xfId="0" applyNumberFormat="1" applyFont="1" applyFill="1" applyAlignment="1">
      <alignment horizontal="left"/>
    </xf>
    <xf numFmtId="0" fontId="18" fillId="0" borderId="0" xfId="0" applyFont="1" applyFill="1" applyAlignment="1" applyProtection="1">
      <alignment horizontal="left" indent="2"/>
    </xf>
    <xf numFmtId="0" fontId="18" fillId="33" borderId="0" xfId="0" applyFont="1" applyFill="1"/>
    <xf numFmtId="164" fontId="18" fillId="33" borderId="0" xfId="0" applyNumberFormat="1" applyFont="1" applyFill="1" applyAlignment="1">
      <alignment horizontal="right"/>
    </xf>
    <xf numFmtId="164" fontId="18" fillId="33" borderId="0" xfId="0" applyNumberFormat="1" applyFont="1" applyFill="1" applyAlignment="1">
      <alignment horizontal="right" indent="2"/>
    </xf>
    <xf numFmtId="164" fontId="26" fillId="33" borderId="0" xfId="0" applyNumberFormat="1" applyFont="1" applyFill="1" applyAlignment="1">
      <alignment horizontal="right"/>
    </xf>
    <xf numFmtId="0" fontId="26" fillId="33" borderId="0" xfId="0" applyFont="1" applyFill="1" applyAlignment="1" applyProtection="1">
      <alignment horizontal="left"/>
    </xf>
    <xf numFmtId="16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indent="2"/>
    </xf>
    <xf numFmtId="0" fontId="18" fillId="0" borderId="0" xfId="0" quotePrefix="1" applyFont="1" applyFill="1" applyAlignment="1">
      <alignment horizontal="left" indent="1"/>
    </xf>
    <xf numFmtId="0" fontId="18" fillId="0" borderId="0" xfId="0" quotePrefix="1" applyFont="1" applyFill="1" applyAlignment="1" applyProtection="1">
      <alignment horizontal="left" indent="1"/>
    </xf>
    <xf numFmtId="0" fontId="18" fillId="0" borderId="0" xfId="0" applyFont="1" applyFill="1" applyAlignment="1">
      <alignment horizontal="right" indent="2"/>
    </xf>
    <xf numFmtId="0" fontId="18" fillId="33" borderId="0" xfId="0" applyFont="1" applyFill="1" applyAlignment="1">
      <alignment horizontal="right" indent="2"/>
    </xf>
    <xf numFmtId="0" fontId="26" fillId="33" borderId="0" xfId="0" applyFont="1" applyFill="1"/>
    <xf numFmtId="0" fontId="26" fillId="33" borderId="0" xfId="0" applyFont="1" applyFill="1" applyAlignment="1">
      <alignment horizontal="left"/>
    </xf>
    <xf numFmtId="0" fontId="18" fillId="0" borderId="0" xfId="0" applyFont="1" applyFill="1" applyAlignment="1">
      <alignment horizontal="left" indent="2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Alignment="1">
      <alignment horizontal="left" indent="7"/>
    </xf>
    <xf numFmtId="0" fontId="27" fillId="0" borderId="0" xfId="2" applyFill="1"/>
    <xf numFmtId="0" fontId="18" fillId="0" borderId="16" xfId="0" applyNumberFormat="1" applyFont="1" applyFill="1" applyBorder="1" applyAlignment="1" applyProtection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64" fontId="25" fillId="0" borderId="0" xfId="0" applyNumberFormat="1" applyFont="1" applyFill="1" applyAlignment="1">
      <alignment horizontal="left" vertical="center"/>
    </xf>
    <xf numFmtId="16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 applyProtection="1">
      <alignment horizontal="left" wrapText="1" indent="1"/>
    </xf>
    <xf numFmtId="164" fontId="18" fillId="0" borderId="0" xfId="0" applyNumberFormat="1" applyFont="1" applyFill="1" applyAlignment="1">
      <alignment horizontal="right" vertical="center" indent="2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 indent="2"/>
    </xf>
    <xf numFmtId="164" fontId="18" fillId="0" borderId="0" xfId="0" applyNumberFormat="1" applyFont="1" applyFill="1" applyAlignment="1" applyProtection="1">
      <alignment horizontal="right" vertical="center"/>
    </xf>
    <xf numFmtId="3" fontId="18" fillId="0" borderId="0" xfId="0" applyNumberFormat="1" applyFont="1" applyFill="1" applyAlignment="1" applyProtection="1">
      <alignment horizontal="right" vertical="center" indent="2"/>
    </xf>
    <xf numFmtId="3" fontId="18" fillId="0" borderId="0" xfId="0" applyNumberFormat="1" applyFont="1" applyFill="1" applyAlignment="1" applyProtection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166" fontId="18" fillId="0" borderId="0" xfId="1" applyNumberFormat="1" applyFont="1" applyFill="1" applyBorder="1" applyAlignment="1">
      <alignment horizontal="right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1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48.7109375" style="1" customWidth="1"/>
    <col min="3" max="3" width="12.85546875" style="1" customWidth="1"/>
    <col min="4" max="4" width="2.140625" style="1" customWidth="1"/>
    <col min="5" max="5" width="13.140625" style="1" customWidth="1"/>
    <col min="6" max="6" width="2.5703125" style="1" bestFit="1" customWidth="1"/>
    <col min="7" max="8" width="16" style="1" customWidth="1"/>
    <col min="9" max="9" width="2.5703125" style="1" bestFit="1" customWidth="1"/>
    <col min="10" max="10" width="16" style="1" customWidth="1"/>
    <col min="11" max="11" width="2.5703125" style="1" bestFit="1" customWidth="1"/>
    <col min="12" max="12" width="16" style="1" customWidth="1"/>
    <col min="13" max="13" width="2.5703125" style="1" bestFit="1" customWidth="1"/>
    <col min="14" max="14" width="16" style="1" customWidth="1"/>
    <col min="15" max="16384" width="11" style="1"/>
  </cols>
  <sheetData>
    <row r="1" spans="1:16">
      <c r="A1" s="50"/>
    </row>
    <row r="2" spans="1:16">
      <c r="A2" s="50"/>
      <c r="B2" s="1" t="s">
        <v>20</v>
      </c>
    </row>
    <row r="3" spans="1:16" ht="5.0999999999999996" customHeight="1">
      <c r="A3" s="1"/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6" ht="15" customHeight="1">
      <c r="B4" s="51" t="s">
        <v>19</v>
      </c>
      <c r="C4" s="53" t="s"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6">
      <c r="B5" s="52"/>
      <c r="C5" s="53">
        <v>2015</v>
      </c>
      <c r="D5" s="55"/>
      <c r="E5" s="53">
        <v>2016</v>
      </c>
      <c r="F5" s="55"/>
      <c r="G5" s="47">
        <v>2017</v>
      </c>
      <c r="H5" s="53">
        <v>2018</v>
      </c>
      <c r="I5" s="55"/>
      <c r="J5" s="53">
        <v>2019</v>
      </c>
      <c r="K5" s="55"/>
      <c r="L5" s="53">
        <v>2020</v>
      </c>
      <c r="M5" s="55"/>
      <c r="N5" s="47">
        <v>2021</v>
      </c>
    </row>
    <row r="6" spans="1:16" ht="5.0999999999999996" customHeight="1">
      <c r="B6" s="46"/>
    </row>
    <row r="7" spans="1:16">
      <c r="B7" s="45" t="s">
        <v>17</v>
      </c>
      <c r="C7" s="44"/>
      <c r="D7" s="44"/>
      <c r="E7" s="31"/>
      <c r="F7" s="31"/>
      <c r="G7" s="43"/>
      <c r="H7" s="31"/>
      <c r="I7" s="31"/>
      <c r="J7" s="31"/>
      <c r="K7" s="31"/>
      <c r="L7" s="31"/>
      <c r="M7" s="31"/>
      <c r="N7" s="43"/>
    </row>
    <row r="8" spans="1:16" ht="5.0999999999999996" customHeight="1">
      <c r="B8" s="30"/>
      <c r="C8" s="18"/>
      <c r="D8" s="18"/>
      <c r="E8" s="18"/>
      <c r="F8" s="18"/>
      <c r="G8" s="42"/>
    </row>
    <row r="9" spans="1:16">
      <c r="B9" s="21" t="s">
        <v>15</v>
      </c>
      <c r="C9" s="18">
        <v>144348.49900000001</v>
      </c>
      <c r="D9" s="18"/>
      <c r="E9" s="18">
        <v>150822.07500000001</v>
      </c>
      <c r="F9" s="18"/>
      <c r="G9" s="20">
        <v>153016.946</v>
      </c>
      <c r="H9" s="18">
        <v>157185.519</v>
      </c>
      <c r="I9" s="18"/>
      <c r="J9" s="18">
        <v>148858</v>
      </c>
      <c r="K9" s="18"/>
      <c r="L9" s="18">
        <f>156879161/1000</f>
        <v>156879.16099999999</v>
      </c>
      <c r="M9" s="18"/>
      <c r="N9" s="18">
        <v>162898</v>
      </c>
    </row>
    <row r="10" spans="1:16" ht="15" customHeight="1">
      <c r="B10" s="21" t="s">
        <v>14</v>
      </c>
      <c r="C10" s="18">
        <v>133270.18599999999</v>
      </c>
      <c r="D10" s="18"/>
      <c r="E10" s="18">
        <v>133741.671</v>
      </c>
      <c r="F10" s="18"/>
      <c r="G10" s="20">
        <v>135994.94200000001</v>
      </c>
      <c r="H10" s="18">
        <v>139701.47899999999</v>
      </c>
      <c r="I10" s="18"/>
      <c r="J10" s="18">
        <v>135429</v>
      </c>
      <c r="K10" s="18"/>
      <c r="L10" s="18">
        <v>139044</v>
      </c>
      <c r="M10" s="19" t="s">
        <v>9</v>
      </c>
      <c r="N10" s="18">
        <v>142729</v>
      </c>
    </row>
    <row r="11" spans="1:16" ht="16.5">
      <c r="B11" s="41" t="s">
        <v>13</v>
      </c>
      <c r="C11" s="18">
        <v>14619</v>
      </c>
      <c r="D11" s="22"/>
      <c r="E11" s="18">
        <v>5736</v>
      </c>
      <c r="F11" s="18"/>
      <c r="G11" s="20">
        <v>123176</v>
      </c>
      <c r="H11" s="18">
        <v>15451</v>
      </c>
      <c r="I11" s="19" t="s">
        <v>9</v>
      </c>
      <c r="J11" s="18">
        <v>9597</v>
      </c>
      <c r="K11" s="19" t="s">
        <v>9</v>
      </c>
      <c r="L11" s="18">
        <v>9023</v>
      </c>
      <c r="M11" s="19" t="s">
        <v>9</v>
      </c>
      <c r="N11" s="18">
        <v>12322</v>
      </c>
    </row>
    <row r="12" spans="1:16" ht="16.5">
      <c r="B12" s="40" t="s">
        <v>12</v>
      </c>
      <c r="C12" s="38">
        <v>231545</v>
      </c>
      <c r="D12" s="38"/>
      <c r="E12" s="38">
        <v>234137</v>
      </c>
      <c r="F12" s="38"/>
      <c r="G12" s="39">
        <v>244398</v>
      </c>
      <c r="H12" s="38">
        <v>247280</v>
      </c>
      <c r="I12" s="38"/>
      <c r="J12" s="38">
        <v>252741</v>
      </c>
      <c r="K12" s="38"/>
      <c r="L12" s="23">
        <v>254861</v>
      </c>
      <c r="M12" s="19" t="s">
        <v>9</v>
      </c>
      <c r="N12" s="23">
        <v>257390</v>
      </c>
      <c r="O12" s="23"/>
      <c r="P12" s="23"/>
    </row>
    <row r="13" spans="1:16" ht="16.5">
      <c r="B13" s="21" t="s">
        <v>11</v>
      </c>
      <c r="C13" s="18">
        <v>95175</v>
      </c>
      <c r="D13" s="29"/>
      <c r="E13" s="18">
        <v>9369</v>
      </c>
      <c r="F13" s="18"/>
      <c r="G13" s="20">
        <v>9389</v>
      </c>
      <c r="H13" s="18">
        <v>9480.6980000000003</v>
      </c>
      <c r="I13" s="18"/>
      <c r="J13" s="18">
        <v>10033</v>
      </c>
      <c r="K13" s="18"/>
      <c r="L13" s="37">
        <v>9579</v>
      </c>
      <c r="M13" s="37"/>
      <c r="N13" s="37">
        <v>10329</v>
      </c>
    </row>
    <row r="14" spans="1:16">
      <c r="B14" s="21" t="s">
        <v>10</v>
      </c>
      <c r="C14" s="18">
        <v>11821450.947000001</v>
      </c>
      <c r="D14" s="18"/>
      <c r="E14" s="18">
        <v>11870320.891000001</v>
      </c>
      <c r="F14" s="18"/>
      <c r="G14" s="20">
        <v>19596869.300999999</v>
      </c>
      <c r="H14" s="18">
        <f>23109202168/1000</f>
        <v>23109202.168000001</v>
      </c>
      <c r="I14" s="18"/>
      <c r="J14" s="18">
        <v>25014909.421</v>
      </c>
      <c r="K14" s="18"/>
      <c r="L14" s="18">
        <f>25374679188/1000</f>
        <v>25374679.188000001</v>
      </c>
      <c r="M14" s="18"/>
      <c r="N14" s="18">
        <f>24953104116/1000</f>
        <v>24953104.116</v>
      </c>
    </row>
    <row r="15" spans="1:16" ht="15" customHeight="1">
      <c r="B15" s="58" t="s">
        <v>8</v>
      </c>
      <c r="C15" s="57">
        <v>2656</v>
      </c>
      <c r="D15" s="14"/>
      <c r="E15" s="57">
        <v>12285</v>
      </c>
      <c r="F15" s="36"/>
      <c r="G15" s="59">
        <v>4547</v>
      </c>
      <c r="H15" s="57">
        <v>79265</v>
      </c>
      <c r="I15" s="56" t="s">
        <v>9</v>
      </c>
      <c r="J15" s="57">
        <v>2591</v>
      </c>
      <c r="K15" s="36"/>
      <c r="L15" s="57">
        <v>125527</v>
      </c>
      <c r="M15" s="56" t="s">
        <v>9</v>
      </c>
      <c r="N15" s="57">
        <v>33712</v>
      </c>
    </row>
    <row r="16" spans="1:16">
      <c r="B16" s="58"/>
      <c r="C16" s="57"/>
      <c r="D16" s="14"/>
      <c r="E16" s="57"/>
      <c r="F16" s="36"/>
      <c r="G16" s="59"/>
      <c r="H16" s="57"/>
      <c r="I16" s="56"/>
      <c r="J16" s="57"/>
      <c r="K16" s="36"/>
      <c r="L16" s="57"/>
      <c r="M16" s="56"/>
      <c r="N16" s="57"/>
    </row>
    <row r="17" spans="2:16" ht="15" customHeight="1">
      <c r="B17" s="58" t="s">
        <v>7</v>
      </c>
      <c r="C17" s="57">
        <v>1134</v>
      </c>
      <c r="D17" s="14"/>
      <c r="E17" s="57">
        <v>1288</v>
      </c>
      <c r="F17" s="36"/>
      <c r="G17" s="59">
        <v>22836</v>
      </c>
      <c r="H17" s="57">
        <v>4340</v>
      </c>
      <c r="I17" s="36"/>
      <c r="J17" s="57">
        <v>1650</v>
      </c>
      <c r="K17" s="36"/>
      <c r="L17" s="57">
        <v>1850</v>
      </c>
      <c r="M17" s="56" t="s">
        <v>9</v>
      </c>
      <c r="N17" s="57">
        <v>1540</v>
      </c>
    </row>
    <row r="18" spans="2:16">
      <c r="B18" s="58"/>
      <c r="C18" s="57"/>
      <c r="D18" s="14"/>
      <c r="E18" s="57"/>
      <c r="F18" s="36"/>
      <c r="G18" s="59"/>
      <c r="H18" s="57"/>
      <c r="I18" s="36"/>
      <c r="J18" s="57"/>
      <c r="K18" s="36"/>
      <c r="L18" s="57"/>
      <c r="M18" s="56"/>
      <c r="N18" s="57"/>
    </row>
    <row r="19" spans="2:16" ht="15" customHeight="1">
      <c r="B19" s="58" t="s">
        <v>5</v>
      </c>
      <c r="C19" s="60">
        <v>189</v>
      </c>
      <c r="D19" s="14"/>
      <c r="E19" s="60">
        <v>161</v>
      </c>
      <c r="F19" s="36"/>
      <c r="G19" s="61">
        <v>14014</v>
      </c>
      <c r="H19" s="60">
        <v>3739</v>
      </c>
      <c r="I19" s="36"/>
      <c r="J19" s="60">
        <v>2124</v>
      </c>
      <c r="K19" s="36"/>
      <c r="L19" s="60">
        <v>7437</v>
      </c>
      <c r="M19" s="56" t="s">
        <v>9</v>
      </c>
      <c r="N19" s="60">
        <v>2833</v>
      </c>
    </row>
    <row r="20" spans="2:16">
      <c r="B20" s="58"/>
      <c r="C20" s="60"/>
      <c r="D20" s="14"/>
      <c r="E20" s="60"/>
      <c r="F20" s="36"/>
      <c r="G20" s="61"/>
      <c r="H20" s="60"/>
      <c r="I20" s="36"/>
      <c r="J20" s="60"/>
      <c r="K20" s="36"/>
      <c r="L20" s="60"/>
      <c r="M20" s="56"/>
      <c r="N20" s="60"/>
    </row>
    <row r="21" spans="2:16" ht="5.0999999999999996" customHeight="1">
      <c r="B21" s="30"/>
      <c r="C21" s="18"/>
      <c r="D21" s="18"/>
      <c r="E21" s="18"/>
      <c r="F21" s="18"/>
      <c r="G21" s="20"/>
      <c r="H21" s="18"/>
      <c r="I21" s="18"/>
      <c r="J21" s="18"/>
      <c r="K21" s="18"/>
    </row>
    <row r="22" spans="2:16">
      <c r="B22" s="35" t="s">
        <v>16</v>
      </c>
      <c r="C22" s="34"/>
      <c r="D22" s="34"/>
      <c r="E22" s="32"/>
      <c r="F22" s="32"/>
      <c r="G22" s="33"/>
      <c r="H22" s="32"/>
      <c r="I22" s="32"/>
      <c r="J22" s="32"/>
      <c r="K22" s="32"/>
      <c r="L22" s="31"/>
      <c r="M22" s="31"/>
      <c r="N22" s="31"/>
    </row>
    <row r="23" spans="2:16" ht="4.5" customHeight="1">
      <c r="B23" s="30"/>
      <c r="C23" s="18"/>
      <c r="D23" s="18"/>
      <c r="E23" s="18"/>
      <c r="F23" s="18"/>
      <c r="G23" s="20"/>
      <c r="H23" s="18"/>
      <c r="I23" s="18"/>
      <c r="J23" s="18"/>
      <c r="K23" s="18"/>
    </row>
    <row r="24" spans="2:16" ht="16.5">
      <c r="B24" s="21" t="s">
        <v>15</v>
      </c>
      <c r="C24" s="18">
        <v>40759</v>
      </c>
      <c r="D24" s="18"/>
      <c r="E24" s="18">
        <v>41417</v>
      </c>
      <c r="F24" s="19"/>
      <c r="G24" s="20">
        <v>44929</v>
      </c>
      <c r="H24" s="18">
        <v>48334</v>
      </c>
      <c r="I24" s="18"/>
      <c r="J24" s="18">
        <v>42599</v>
      </c>
      <c r="K24" s="18"/>
      <c r="L24" s="18">
        <f>45913081/1000</f>
        <v>45913.080999999998</v>
      </c>
      <c r="M24" s="18"/>
      <c r="N24" s="18">
        <v>55120</v>
      </c>
    </row>
    <row r="25" spans="2:16" ht="16.5">
      <c r="B25" s="21" t="s">
        <v>14</v>
      </c>
      <c r="C25" s="18">
        <v>38692</v>
      </c>
      <c r="D25" s="29"/>
      <c r="E25" s="18">
        <v>39344</v>
      </c>
      <c r="F25" s="18"/>
      <c r="G25" s="20">
        <v>39956</v>
      </c>
      <c r="H25" s="18">
        <v>44257</v>
      </c>
      <c r="I25" s="18"/>
      <c r="J25" s="18">
        <v>40974</v>
      </c>
      <c r="K25" s="18"/>
      <c r="L25" s="18">
        <f>40693336/1000</f>
        <v>40693.336000000003</v>
      </c>
      <c r="M25" s="18"/>
      <c r="N25" s="18">
        <v>46320</v>
      </c>
    </row>
    <row r="26" spans="2:16">
      <c r="B26" s="21" t="s">
        <v>13</v>
      </c>
      <c r="C26" s="18" t="s">
        <v>6</v>
      </c>
      <c r="D26" s="18"/>
      <c r="E26" s="18" t="s">
        <v>6</v>
      </c>
      <c r="F26" s="18"/>
      <c r="G26" s="28" t="s">
        <v>6</v>
      </c>
      <c r="H26" s="27" t="s">
        <v>6</v>
      </c>
      <c r="I26" s="27"/>
      <c r="J26" s="27" t="s">
        <v>6</v>
      </c>
      <c r="K26" s="27"/>
      <c r="L26" s="26" t="s">
        <v>6</v>
      </c>
      <c r="M26" s="26"/>
      <c r="N26" s="26" t="s">
        <v>6</v>
      </c>
    </row>
    <row r="27" spans="2:16" ht="17.25" customHeight="1">
      <c r="B27" s="21" t="s">
        <v>12</v>
      </c>
      <c r="C27" s="22">
        <v>88016</v>
      </c>
      <c r="D27" s="25"/>
      <c r="E27" s="22">
        <v>91320</v>
      </c>
      <c r="F27" s="22"/>
      <c r="G27" s="24">
        <f>E27+3823</f>
        <v>95143</v>
      </c>
      <c r="H27" s="22">
        <f>G27+1822</f>
        <v>96965</v>
      </c>
      <c r="I27" s="22"/>
      <c r="J27" s="22">
        <v>96077</v>
      </c>
      <c r="K27" s="22"/>
      <c r="L27" s="23">
        <v>96969</v>
      </c>
      <c r="M27" s="19" t="s">
        <v>9</v>
      </c>
      <c r="N27" s="23">
        <v>103173</v>
      </c>
      <c r="O27" s="23"/>
      <c r="P27" s="23"/>
    </row>
    <row r="28" spans="2:16" ht="16.5">
      <c r="B28" s="21" t="s">
        <v>11</v>
      </c>
      <c r="C28" s="18">
        <v>1488</v>
      </c>
      <c r="D28" s="22"/>
      <c r="E28" s="18">
        <v>1610</v>
      </c>
      <c r="F28" s="18"/>
      <c r="G28" s="20">
        <v>1793</v>
      </c>
      <c r="H28" s="18">
        <v>1870</v>
      </c>
      <c r="I28" s="18"/>
      <c r="J28" s="18">
        <v>1508</v>
      </c>
      <c r="K28" s="18"/>
      <c r="L28" s="18">
        <v>1765</v>
      </c>
      <c r="M28" s="19" t="s">
        <v>9</v>
      </c>
      <c r="N28" s="18">
        <v>1965</v>
      </c>
    </row>
    <row r="29" spans="2:16" ht="16.5">
      <c r="B29" s="21" t="s">
        <v>10</v>
      </c>
      <c r="C29" s="18">
        <v>4235657.1129999999</v>
      </c>
      <c r="D29" s="18"/>
      <c r="E29" s="18">
        <v>6432689.3249636404</v>
      </c>
      <c r="F29" s="18"/>
      <c r="G29" s="20">
        <v>8184658.1830000002</v>
      </c>
      <c r="H29" s="18">
        <f>11103377244/1000</f>
        <v>11103377.244000001</v>
      </c>
      <c r="I29" s="18"/>
      <c r="J29" s="18">
        <v>12185733.630000001</v>
      </c>
      <c r="K29" s="18"/>
      <c r="L29" s="18">
        <f>11992009108/1000</f>
        <v>11992009.107999999</v>
      </c>
      <c r="M29" s="19" t="s">
        <v>9</v>
      </c>
      <c r="N29" s="18">
        <f>13046744444/1000</f>
        <v>13046744.444</v>
      </c>
    </row>
    <row r="30" spans="2:16" ht="15" customHeight="1">
      <c r="B30" s="58" t="s">
        <v>8</v>
      </c>
      <c r="C30" s="62" t="s">
        <v>6</v>
      </c>
      <c r="D30" s="17"/>
      <c r="E30" s="62" t="s">
        <v>6</v>
      </c>
      <c r="F30" s="17"/>
      <c r="G30" s="63" t="s">
        <v>6</v>
      </c>
      <c r="H30" s="64" t="s">
        <v>6</v>
      </c>
      <c r="I30" s="16"/>
      <c r="J30" s="64" t="s">
        <v>6</v>
      </c>
      <c r="K30" s="16"/>
      <c r="L30" s="65" t="s">
        <v>6</v>
      </c>
      <c r="M30" s="15"/>
      <c r="N30" s="65" t="s">
        <v>6</v>
      </c>
    </row>
    <row r="31" spans="2:16">
      <c r="B31" s="58"/>
      <c r="C31" s="62"/>
      <c r="D31" s="17"/>
      <c r="E31" s="62"/>
      <c r="F31" s="17"/>
      <c r="G31" s="63"/>
      <c r="H31" s="64"/>
      <c r="I31" s="16"/>
      <c r="J31" s="64"/>
      <c r="K31" s="16"/>
      <c r="L31" s="65"/>
      <c r="M31" s="15"/>
      <c r="N31" s="65"/>
    </row>
    <row r="32" spans="2:16" ht="15" customHeight="1">
      <c r="B32" s="58" t="s">
        <v>7</v>
      </c>
      <c r="C32" s="62" t="s">
        <v>6</v>
      </c>
      <c r="D32" s="17"/>
      <c r="E32" s="62" t="s">
        <v>6</v>
      </c>
      <c r="F32" s="17"/>
      <c r="G32" s="63" t="s">
        <v>6</v>
      </c>
      <c r="H32" s="64" t="s">
        <v>6</v>
      </c>
      <c r="I32" s="16"/>
      <c r="J32" s="64" t="s">
        <v>6</v>
      </c>
      <c r="K32" s="16"/>
      <c r="L32" s="65" t="s">
        <v>6</v>
      </c>
      <c r="M32" s="15"/>
      <c r="N32" s="66" t="s">
        <v>6</v>
      </c>
    </row>
    <row r="33" spans="2:14">
      <c r="B33" s="58"/>
      <c r="C33" s="62"/>
      <c r="D33" s="17"/>
      <c r="E33" s="62"/>
      <c r="F33" s="17"/>
      <c r="G33" s="63"/>
      <c r="H33" s="64"/>
      <c r="I33" s="16"/>
      <c r="J33" s="64"/>
      <c r="K33" s="16"/>
      <c r="L33" s="65"/>
      <c r="M33" s="15"/>
      <c r="N33" s="66"/>
    </row>
    <row r="34" spans="2:14" ht="15" customHeight="1">
      <c r="B34" s="58" t="s">
        <v>5</v>
      </c>
      <c r="C34" s="60">
        <v>4399</v>
      </c>
      <c r="D34" s="14"/>
      <c r="E34" s="60">
        <v>1036</v>
      </c>
      <c r="F34" s="14"/>
      <c r="G34" s="61">
        <v>408</v>
      </c>
      <c r="H34" s="60">
        <v>440</v>
      </c>
      <c r="I34" s="14"/>
      <c r="J34" s="60">
        <v>795</v>
      </c>
      <c r="K34" s="14"/>
      <c r="L34" s="67">
        <v>0</v>
      </c>
      <c r="M34" s="13"/>
      <c r="N34" s="60">
        <v>2110</v>
      </c>
    </row>
    <row r="35" spans="2:14">
      <c r="B35" s="58"/>
      <c r="C35" s="60"/>
      <c r="D35" s="14"/>
      <c r="E35" s="60"/>
      <c r="F35" s="14"/>
      <c r="G35" s="61"/>
      <c r="H35" s="60"/>
      <c r="I35" s="14"/>
      <c r="J35" s="60"/>
      <c r="K35" s="14"/>
      <c r="L35" s="67"/>
      <c r="M35" s="13"/>
      <c r="N35" s="60"/>
    </row>
    <row r="36" spans="2:14" ht="5.0999999999999996" customHeight="1" thickBot="1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5.0999999999999996" customHeight="1"/>
    <row r="38" spans="2:14">
      <c r="B38" s="10" t="s">
        <v>4</v>
      </c>
    </row>
    <row r="39" spans="2:14">
      <c r="B39" s="9" t="s">
        <v>3</v>
      </c>
    </row>
    <row r="41" spans="2:14" hidden="1">
      <c r="B41" s="1" t="s">
        <v>2</v>
      </c>
    </row>
    <row r="42" spans="2:14" hidden="1">
      <c r="B42" s="6" t="s">
        <v>0</v>
      </c>
      <c r="C42" s="5">
        <v>11821450947</v>
      </c>
      <c r="D42" s="5"/>
      <c r="E42" s="5">
        <v>11870320891</v>
      </c>
      <c r="F42" s="5"/>
    </row>
    <row r="43" spans="2:14" hidden="1">
      <c r="C43" s="4">
        <f>+C42/1000</f>
        <v>11821450.947000001</v>
      </c>
      <c r="D43" s="4"/>
      <c r="E43" s="4">
        <f>+E42/1000</f>
        <v>11870320.891000001</v>
      </c>
      <c r="F43" s="4"/>
    </row>
    <row r="44" spans="2:14" hidden="1">
      <c r="B44" s="8"/>
    </row>
    <row r="45" spans="2:14" hidden="1">
      <c r="B45" s="1" t="s">
        <v>1</v>
      </c>
      <c r="C45" s="7"/>
      <c r="D45" s="7"/>
      <c r="E45" s="7"/>
      <c r="F45" s="7"/>
    </row>
    <row r="46" spans="2:14" hidden="1">
      <c r="B46" s="6" t="s">
        <v>0</v>
      </c>
      <c r="C46" s="5">
        <v>4235657113</v>
      </c>
      <c r="D46" s="5"/>
      <c r="E46" s="5">
        <v>6432689324.9636364</v>
      </c>
      <c r="F46" s="5"/>
    </row>
    <row r="47" spans="2:14" hidden="1">
      <c r="C47" s="4">
        <f>+C46/1000</f>
        <v>4235657.1129999999</v>
      </c>
      <c r="D47" s="4"/>
      <c r="E47" s="4">
        <f>+E46/1000</f>
        <v>6432689.3249636367</v>
      </c>
      <c r="F47" s="4"/>
    </row>
    <row r="52" spans="2:2">
      <c r="B52" s="3"/>
    </row>
  </sheetData>
  <mergeCells count="59">
    <mergeCell ref="B32:B33"/>
    <mergeCell ref="C32:C33"/>
    <mergeCell ref="E32:E33"/>
    <mergeCell ref="G32:G33"/>
    <mergeCell ref="H32:H33"/>
    <mergeCell ref="B34:B35"/>
    <mergeCell ref="C34:C35"/>
    <mergeCell ref="E34:E35"/>
    <mergeCell ref="G34:G35"/>
    <mergeCell ref="H34:H35"/>
    <mergeCell ref="L32:L33"/>
    <mergeCell ref="N32:N33"/>
    <mergeCell ref="J34:J35"/>
    <mergeCell ref="L34:L35"/>
    <mergeCell ref="N34:N35"/>
    <mergeCell ref="J32:J33"/>
    <mergeCell ref="M19:M20"/>
    <mergeCell ref="N19:N20"/>
    <mergeCell ref="B30:B31"/>
    <mergeCell ref="C30:C31"/>
    <mergeCell ref="E30:E31"/>
    <mergeCell ref="G30:G31"/>
    <mergeCell ref="H30:H31"/>
    <mergeCell ref="J30:J31"/>
    <mergeCell ref="L30:L31"/>
    <mergeCell ref="N30:N31"/>
    <mergeCell ref="L17:L18"/>
    <mergeCell ref="M17:M18"/>
    <mergeCell ref="N17:N18"/>
    <mergeCell ref="B19:B20"/>
    <mergeCell ref="C19:C20"/>
    <mergeCell ref="E19:E20"/>
    <mergeCell ref="G19:G20"/>
    <mergeCell ref="H19:H20"/>
    <mergeCell ref="J19:J20"/>
    <mergeCell ref="L19:L20"/>
    <mergeCell ref="B17:B18"/>
    <mergeCell ref="C17:C18"/>
    <mergeCell ref="E17:E18"/>
    <mergeCell ref="G17:G18"/>
    <mergeCell ref="H17:H18"/>
    <mergeCell ref="J17:J18"/>
    <mergeCell ref="B15:B16"/>
    <mergeCell ref="C15:C16"/>
    <mergeCell ref="E15:E16"/>
    <mergeCell ref="G15:G16"/>
    <mergeCell ref="H15:H16"/>
    <mergeCell ref="I15:I16"/>
    <mergeCell ref="J15:J16"/>
    <mergeCell ref="L15:L16"/>
    <mergeCell ref="M15:M16"/>
    <mergeCell ref="N15:N16"/>
    <mergeCell ref="B4:B5"/>
    <mergeCell ref="C4:N4"/>
    <mergeCell ref="C5:D5"/>
    <mergeCell ref="E5:F5"/>
    <mergeCell ref="H5:I5"/>
    <mergeCell ref="J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2023-02-02T15:50:41Z</dcterms:created>
  <dcterms:modified xsi:type="dcterms:W3CDTF">2023-05-09T12:41:42Z</dcterms:modified>
</cp:coreProperties>
</file>