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isco D\........DED_  2025\Publicaciones 2022 _CNPV E INDIGENAS PARA LA WED\"/>
    </mc:Choice>
  </mc:AlternateContent>
  <xr:revisionPtr revIDLastSave="0" documentId="13_ncr:1_{25BF0218-3CE3-4E7A-BBCF-42E7D46D9689}" xr6:coauthVersionLast="47" xr6:coauthVersionMax="47" xr10:uidLastSave="{00000000-0000-0000-0000-000000000000}"/>
  <bookViews>
    <workbookView xWindow="-120" yWindow="-120" windowWidth="29040" windowHeight="15840" tabRatio="851" activeTab="6" xr2:uid="{00000000-000D-0000-FFFF-FFFF00000000}"/>
  </bookViews>
  <sheets>
    <sheet name="INDICE" sheetId="28" r:id="rId1"/>
    <sheet name="Cuadro 1" sheetId="1" r:id="rId2"/>
    <sheet name="Cuadro 2" sheetId="74" r:id="rId3"/>
    <sheet name="Cuadro 3" sheetId="95" r:id="rId4"/>
    <sheet name="Cuadro 4" sheetId="3" r:id="rId5"/>
    <sheet name="Cuadro5 " sheetId="10" r:id="rId6"/>
    <sheet name="Cuadro 6" sheetId="14" r:id="rId7"/>
    <sheet name="Cuadro 7.1" sheetId="55" r:id="rId8"/>
    <sheet name="Cuadro 7.2" sheetId="149" r:id="rId9"/>
    <sheet name="Cuadro 8.1" sheetId="132" r:id="rId10"/>
    <sheet name="Cuadro 8.2" sheetId="56" r:id="rId11"/>
    <sheet name="Cuadro 9.1" sheetId="133" r:id="rId12"/>
    <sheet name="Cuadro 9.2" sheetId="57" r:id="rId13"/>
    <sheet name="Cuadro 10.1" sheetId="134" r:id="rId14"/>
    <sheet name="Cuadro 10.2" sheetId="58" r:id="rId15"/>
    <sheet name="Cuadro 11.1" sheetId="135" r:id="rId16"/>
    <sheet name="Cuadro 11.2" sheetId="59" r:id="rId17"/>
    <sheet name="Cuadro 12.1" sheetId="136" r:id="rId18"/>
    <sheet name="Cuadro 12.2" sheetId="60" r:id="rId19"/>
    <sheet name="Cuadro 13.1" sheetId="137" r:id="rId20"/>
    <sheet name="Cuadro 13.2" sheetId="61" r:id="rId21"/>
    <sheet name="Cuadro 14.1" sheetId="138" r:id="rId22"/>
    <sheet name="Cuadro 14.2" sheetId="62" r:id="rId23"/>
    <sheet name="Cuadro 15.1" sheetId="139" r:id="rId24"/>
    <sheet name="Cuadro 15.2" sheetId="63" r:id="rId25"/>
    <sheet name="Cuadro 16.1" sheetId="140" r:id="rId26"/>
    <sheet name="Cuadro 16.2" sheetId="64" r:id="rId27"/>
    <sheet name="Cuadro 17.1" sheetId="141" r:id="rId28"/>
    <sheet name="Cuadro 17.2" sheetId="65" r:id="rId29"/>
    <sheet name="Cuadro 18.1" sheetId="142" r:id="rId30"/>
    <sheet name="Cuadro 18.2" sheetId="66" r:id="rId31"/>
    <sheet name="Cuadro 19.1" sheetId="143" r:id="rId32"/>
    <sheet name="Cuadro 19.2" sheetId="67" r:id="rId33"/>
    <sheet name="Cuadro 20.1" sheetId="144" r:id="rId34"/>
    <sheet name="Cuadro 20.2" sheetId="68" r:id="rId35"/>
    <sheet name="Cuadro 21.1" sheetId="145" r:id="rId36"/>
    <sheet name="Cuadro 21.2" sheetId="69" r:id="rId37"/>
    <sheet name="Cuadro 22.1" sheetId="146" r:id="rId38"/>
    <sheet name="Cuadro 22.2" sheetId="70" r:id="rId39"/>
    <sheet name="Cuadro 23.1" sheetId="147" r:id="rId40"/>
    <sheet name="Cuadro 23.2" sheetId="72" r:id="rId41"/>
    <sheet name="Cuadro 24.1" sheetId="148" r:id="rId42"/>
    <sheet name="Cuadro 24.2" sheetId="71" r:id="rId43"/>
  </sheets>
  <definedNames>
    <definedName name="_xlnm._FilterDatabase" localSheetId="0" hidden="1">INDICE!$B$10:$C$52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1" i="3" l="1"/>
  <c r="J37" i="1" l="1"/>
  <c r="E37" i="1" l="1"/>
  <c r="E36" i="1"/>
  <c r="C40" i="1" l="1"/>
  <c r="F9" i="56" l="1"/>
  <c r="C10" i="149"/>
  <c r="P37" i="74" l="1"/>
  <c r="O37" i="74"/>
  <c r="T37" i="74"/>
  <c r="S37" i="74"/>
  <c r="R37" i="74"/>
  <c r="Q37" i="74"/>
  <c r="N37" i="74"/>
  <c r="M37" i="74"/>
  <c r="L37" i="74"/>
  <c r="K37" i="74"/>
  <c r="J37" i="74"/>
  <c r="I37" i="74"/>
  <c r="H37" i="74"/>
  <c r="G37" i="74"/>
  <c r="F37" i="74"/>
  <c r="E37" i="74"/>
  <c r="V37" i="74"/>
  <c r="U37" i="74"/>
  <c r="D37" i="74" l="1"/>
  <c r="V37" i="1"/>
  <c r="U37" i="1"/>
  <c r="T37" i="1"/>
  <c r="S37" i="1"/>
  <c r="R37" i="1"/>
  <c r="Q37" i="1"/>
  <c r="P37" i="1"/>
  <c r="O37" i="1"/>
  <c r="N37" i="1"/>
  <c r="M37" i="1"/>
  <c r="L37" i="1"/>
  <c r="K37" i="1"/>
  <c r="I37" i="1"/>
  <c r="H37" i="1"/>
  <c r="G37" i="1"/>
  <c r="F37" i="1"/>
  <c r="M36" i="1"/>
  <c r="L36" i="1"/>
  <c r="F36" i="1"/>
  <c r="D37" i="1" l="1"/>
  <c r="E34" i="1" l="1"/>
  <c r="F9" i="71" l="1"/>
  <c r="F14" i="71"/>
  <c r="F13" i="71"/>
  <c r="F12" i="71"/>
  <c r="F11" i="71"/>
  <c r="F10" i="71"/>
  <c r="F14" i="72"/>
  <c r="F9" i="72"/>
  <c r="F13" i="72"/>
  <c r="F12" i="72"/>
  <c r="F11" i="72"/>
  <c r="F10" i="72"/>
  <c r="F20" i="70"/>
  <c r="F11" i="70"/>
  <c r="F19" i="70"/>
  <c r="F18" i="70"/>
  <c r="F17" i="70"/>
  <c r="F16" i="70"/>
  <c r="F15" i="70"/>
  <c r="F14" i="70"/>
  <c r="F13" i="70"/>
  <c r="F12" i="70"/>
  <c r="F10" i="70"/>
  <c r="F9" i="70"/>
  <c r="F10" i="69"/>
  <c r="F26" i="69"/>
  <c r="F25" i="69"/>
  <c r="F24" i="69"/>
  <c r="F23" i="69"/>
  <c r="F22" i="69"/>
  <c r="F21" i="69"/>
  <c r="F20" i="69"/>
  <c r="F19" i="69"/>
  <c r="F18" i="69"/>
  <c r="F17" i="69"/>
  <c r="F16" i="69"/>
  <c r="F15" i="69"/>
  <c r="F14" i="69"/>
  <c r="F13" i="69"/>
  <c r="F12" i="69"/>
  <c r="F11" i="69"/>
  <c r="F9" i="69"/>
  <c r="F9" i="68"/>
  <c r="F16" i="68"/>
  <c r="F15" i="68"/>
  <c r="F14" i="68"/>
  <c r="F13" i="68"/>
  <c r="F12" i="68"/>
  <c r="F11" i="68"/>
  <c r="F10" i="68"/>
  <c r="F9" i="67"/>
  <c r="F26" i="67"/>
  <c r="F25" i="67"/>
  <c r="F24" i="67"/>
  <c r="F23" i="67"/>
  <c r="F22" i="67"/>
  <c r="F21" i="67"/>
  <c r="F20" i="67"/>
  <c r="F19" i="67"/>
  <c r="F18" i="67"/>
  <c r="F17" i="67"/>
  <c r="F16" i="67"/>
  <c r="F15" i="67"/>
  <c r="F14" i="67"/>
  <c r="F13" i="67"/>
  <c r="F12" i="67"/>
  <c r="F11" i="67"/>
  <c r="F10" i="67"/>
  <c r="F14" i="66"/>
  <c r="F29" i="66"/>
  <c r="F28" i="66"/>
  <c r="F27" i="66"/>
  <c r="F26" i="66"/>
  <c r="F25" i="66"/>
  <c r="F24" i="66"/>
  <c r="F23" i="66"/>
  <c r="F22" i="66"/>
  <c r="F21" i="66"/>
  <c r="F20" i="66"/>
  <c r="F19" i="66"/>
  <c r="F18" i="66"/>
  <c r="F17" i="66"/>
  <c r="F16" i="66"/>
  <c r="F15" i="66"/>
  <c r="F13" i="66"/>
  <c r="F12" i="66"/>
  <c r="F11" i="66"/>
  <c r="F10" i="66"/>
  <c r="F9" i="66"/>
  <c r="F31" i="65"/>
  <c r="F27" i="65"/>
  <c r="F17" i="65"/>
  <c r="F10" i="65"/>
  <c r="F32" i="65"/>
  <c r="F30" i="65"/>
  <c r="F29" i="65"/>
  <c r="F28" i="65"/>
  <c r="F26" i="65"/>
  <c r="F25" i="65"/>
  <c r="F24" i="65"/>
  <c r="F23" i="65"/>
  <c r="F22" i="65"/>
  <c r="F21" i="65"/>
  <c r="F20" i="65"/>
  <c r="F19" i="65"/>
  <c r="F18" i="65"/>
  <c r="F16" i="65"/>
  <c r="F15" i="65"/>
  <c r="F14" i="65"/>
  <c r="F13" i="65"/>
  <c r="F12" i="65"/>
  <c r="F11" i="65"/>
  <c r="F9" i="65"/>
  <c r="F28" i="64"/>
  <c r="F27" i="64"/>
  <c r="F26" i="64"/>
  <c r="F25" i="64"/>
  <c r="F24" i="64"/>
  <c r="F23" i="64"/>
  <c r="F22" i="64"/>
  <c r="F21" i="64"/>
  <c r="F20" i="64"/>
  <c r="F19" i="64"/>
  <c r="F18" i="64"/>
  <c r="F17" i="64"/>
  <c r="F16" i="64"/>
  <c r="F15" i="64"/>
  <c r="F14" i="64"/>
  <c r="F13" i="64"/>
  <c r="F12" i="64"/>
  <c r="F11" i="64"/>
  <c r="F10" i="64"/>
  <c r="F9" i="64"/>
  <c r="F20" i="63"/>
  <c r="F19" i="63"/>
  <c r="F18" i="63"/>
  <c r="F17" i="63"/>
  <c r="F16" i="63"/>
  <c r="F15" i="63"/>
  <c r="F14" i="63"/>
  <c r="F13" i="63"/>
  <c r="F12" i="63"/>
  <c r="F11" i="63"/>
  <c r="F10" i="63"/>
  <c r="F9" i="63"/>
  <c r="F40" i="62"/>
  <c r="F39" i="62"/>
  <c r="F38" i="62"/>
  <c r="F37" i="62"/>
  <c r="F36" i="62"/>
  <c r="F35" i="62"/>
  <c r="F34" i="62"/>
  <c r="F33" i="62"/>
  <c r="F32" i="62"/>
  <c r="F31" i="62"/>
  <c r="F30" i="62"/>
  <c r="F29" i="62"/>
  <c r="F28" i="62"/>
  <c r="F27" i="62"/>
  <c r="F26" i="62"/>
  <c r="F25" i="62"/>
  <c r="F24" i="62"/>
  <c r="F23" i="62"/>
  <c r="F22" i="62"/>
  <c r="F21" i="62"/>
  <c r="F20" i="62"/>
  <c r="F19" i="62"/>
  <c r="F18" i="62"/>
  <c r="F17" i="62"/>
  <c r="F16" i="62"/>
  <c r="F15" i="62"/>
  <c r="F14" i="62"/>
  <c r="F13" i="62"/>
  <c r="F12" i="62"/>
  <c r="F11" i="62"/>
  <c r="F10" i="62"/>
  <c r="F9" i="62"/>
  <c r="F21" i="61"/>
  <c r="F20" i="61"/>
  <c r="F19" i="61"/>
  <c r="F18" i="61"/>
  <c r="F17" i="61"/>
  <c r="F16" i="61"/>
  <c r="F15" i="61"/>
  <c r="F14" i="61"/>
  <c r="F13" i="61"/>
  <c r="F12" i="61"/>
  <c r="F11" i="61"/>
  <c r="F10" i="61"/>
  <c r="F9" i="61"/>
  <c r="F11" i="60"/>
  <c r="F10" i="60"/>
  <c r="F9" i="60"/>
  <c r="F32" i="60"/>
  <c r="F31" i="60"/>
  <c r="F30" i="60"/>
  <c r="F29" i="60"/>
  <c r="F28" i="60"/>
  <c r="F27" i="60"/>
  <c r="F26" i="60"/>
  <c r="F25" i="60"/>
  <c r="F24" i="60"/>
  <c r="F23" i="60"/>
  <c r="F22" i="60"/>
  <c r="F21" i="60"/>
  <c r="F20" i="60"/>
  <c r="F19" i="60"/>
  <c r="F18" i="60"/>
  <c r="F17" i="60"/>
  <c r="F16" i="60"/>
  <c r="F15" i="60"/>
  <c r="F14" i="60"/>
  <c r="F13" i="60"/>
  <c r="F12" i="60"/>
  <c r="F15" i="59"/>
  <c r="F28" i="59"/>
  <c r="F27" i="59"/>
  <c r="F26" i="59"/>
  <c r="F25" i="59"/>
  <c r="F24" i="59"/>
  <c r="F23" i="59"/>
  <c r="F22" i="59"/>
  <c r="F21" i="59"/>
  <c r="F20" i="59"/>
  <c r="F19" i="59"/>
  <c r="F18" i="59"/>
  <c r="F17" i="59"/>
  <c r="F16" i="59"/>
  <c r="F14" i="59"/>
  <c r="F13" i="59"/>
  <c r="F12" i="59"/>
  <c r="F11" i="59"/>
  <c r="F10" i="59"/>
  <c r="F9" i="59"/>
  <c r="F30" i="58"/>
  <c r="F29" i="58"/>
  <c r="F28" i="58"/>
  <c r="F27" i="58"/>
  <c r="F26" i="58"/>
  <c r="F25" i="58"/>
  <c r="F24" i="58"/>
  <c r="F23" i="58"/>
  <c r="F22" i="58"/>
  <c r="F21" i="58"/>
  <c r="F20" i="58"/>
  <c r="F19" i="58"/>
  <c r="F18" i="58"/>
  <c r="F17" i="58"/>
  <c r="F16" i="58"/>
  <c r="F15" i="58"/>
  <c r="F14" i="58"/>
  <c r="F13" i="58"/>
  <c r="F12" i="58"/>
  <c r="F11" i="58"/>
  <c r="F10" i="58"/>
  <c r="F9" i="58"/>
  <c r="F32" i="57"/>
  <c r="F31" i="57"/>
  <c r="F30" i="57"/>
  <c r="F29" i="57"/>
  <c r="F28" i="57"/>
  <c r="F27" i="57"/>
  <c r="F26" i="57"/>
  <c r="F25" i="57"/>
  <c r="F24" i="57"/>
  <c r="F23" i="57"/>
  <c r="F22" i="57"/>
  <c r="F21" i="57"/>
  <c r="F20" i="57"/>
  <c r="F19" i="57"/>
  <c r="F18" i="57"/>
  <c r="F17" i="57"/>
  <c r="F16" i="57"/>
  <c r="F15" i="57"/>
  <c r="F14" i="57"/>
  <c r="F13" i="57"/>
  <c r="F12" i="57"/>
  <c r="F11" i="57"/>
  <c r="F10" i="57"/>
  <c r="F9" i="57"/>
  <c r="F24" i="56"/>
  <c r="F23" i="56"/>
  <c r="F22" i="56"/>
  <c r="F21" i="56"/>
  <c r="F20" i="56"/>
  <c r="F19" i="56"/>
  <c r="F18" i="56"/>
  <c r="F17" i="56"/>
  <c r="F16" i="56"/>
  <c r="F15" i="56"/>
  <c r="F14" i="56"/>
  <c r="F13" i="56"/>
  <c r="F12" i="56"/>
  <c r="F11" i="56"/>
  <c r="F10" i="56"/>
  <c r="G14" i="10" l="1"/>
  <c r="G7" i="10"/>
  <c r="I11" i="95" l="1"/>
  <c r="F11" i="95"/>
  <c r="F12" i="95"/>
  <c r="F13" i="95"/>
  <c r="F14" i="95"/>
  <c r="F15" i="95"/>
  <c r="F16" i="95"/>
  <c r="F17" i="95"/>
  <c r="F18" i="95"/>
  <c r="F19" i="95"/>
  <c r="F20" i="95"/>
  <c r="F21" i="95"/>
  <c r="F22" i="95"/>
  <c r="F23" i="95"/>
  <c r="F24" i="95"/>
  <c r="F25" i="95"/>
  <c r="F26" i="95"/>
  <c r="F27" i="95"/>
  <c r="F28" i="95"/>
  <c r="F29" i="95"/>
  <c r="F10" i="95"/>
  <c r="F36" i="74"/>
  <c r="C43" i="1"/>
  <c r="E36" i="74" l="1"/>
  <c r="V36" i="74"/>
  <c r="U36" i="74"/>
  <c r="T36" i="74"/>
  <c r="S36" i="74"/>
  <c r="R36" i="74"/>
  <c r="Q36" i="74"/>
  <c r="P36" i="74"/>
  <c r="O36" i="74"/>
  <c r="N36" i="74"/>
  <c r="M36" i="74"/>
  <c r="L36" i="74"/>
  <c r="K36" i="74"/>
  <c r="J36" i="74"/>
  <c r="I36" i="74"/>
  <c r="H36" i="74"/>
  <c r="G36" i="74"/>
  <c r="D35" i="74"/>
  <c r="D34" i="74"/>
  <c r="D35" i="1"/>
  <c r="C58" i="74"/>
  <c r="C57" i="74"/>
  <c r="C56" i="74"/>
  <c r="C55" i="74"/>
  <c r="C54" i="74"/>
  <c r="C53" i="74"/>
  <c r="C52" i="74"/>
  <c r="C51" i="74"/>
  <c r="C50" i="74"/>
  <c r="C49" i="74"/>
  <c r="C48" i="74"/>
  <c r="C47" i="74"/>
  <c r="C46" i="74"/>
  <c r="C45" i="74"/>
  <c r="C44" i="74"/>
  <c r="C43" i="74"/>
  <c r="C42" i="74"/>
  <c r="C41" i="74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2" i="1"/>
  <c r="C41" i="1"/>
  <c r="D34" i="1"/>
  <c r="D36" i="74" l="1"/>
  <c r="J10" i="95" l="1"/>
  <c r="I10" i="95"/>
  <c r="J11" i="95"/>
  <c r="I12" i="95"/>
  <c r="J12" i="95"/>
  <c r="I13" i="95"/>
  <c r="J13" i="95"/>
  <c r="I14" i="95"/>
  <c r="J14" i="95"/>
  <c r="I15" i="95"/>
  <c r="J15" i="95"/>
  <c r="I16" i="95"/>
  <c r="J16" i="95"/>
  <c r="I17" i="95"/>
  <c r="J17" i="95"/>
  <c r="I18" i="95"/>
  <c r="J18" i="95"/>
  <c r="I19" i="95"/>
  <c r="J19" i="95"/>
  <c r="I20" i="95"/>
  <c r="J20" i="95"/>
  <c r="I21" i="95"/>
  <c r="J21" i="95"/>
  <c r="I22" i="95"/>
  <c r="J22" i="95"/>
  <c r="I23" i="95"/>
  <c r="J23" i="95"/>
  <c r="I24" i="95"/>
  <c r="J24" i="95"/>
  <c r="I25" i="95"/>
  <c r="J25" i="95"/>
  <c r="I26" i="95"/>
  <c r="J26" i="95"/>
  <c r="I27" i="95"/>
  <c r="J27" i="95"/>
  <c r="I28" i="95"/>
  <c r="J28" i="95"/>
  <c r="I29" i="95"/>
  <c r="J29" i="95"/>
  <c r="N36" i="1" l="1"/>
  <c r="K36" i="1"/>
  <c r="J36" i="1"/>
  <c r="I36" i="1"/>
  <c r="H36" i="1"/>
  <c r="G36" i="1"/>
  <c r="V36" i="1"/>
  <c r="U36" i="1"/>
  <c r="T36" i="1"/>
  <c r="S36" i="1"/>
  <c r="R36" i="1"/>
  <c r="Q36" i="1"/>
  <c r="P36" i="1"/>
  <c r="O36" i="1"/>
  <c r="D36" i="1" l="1"/>
  <c r="H14" i="10"/>
  <c r="C14" i="10"/>
  <c r="H7" i="10" l="1"/>
  <c r="D17" i="10"/>
  <c r="E17" i="10"/>
  <c r="F17" i="10"/>
  <c r="G17" i="10"/>
  <c r="H17" i="10"/>
  <c r="I17" i="10"/>
  <c r="C17" i="10"/>
  <c r="D16" i="10"/>
  <c r="E16" i="10"/>
  <c r="F16" i="10"/>
  <c r="G16" i="10"/>
  <c r="H16" i="10"/>
  <c r="I16" i="10"/>
  <c r="C16" i="10"/>
  <c r="D15" i="10"/>
  <c r="E15" i="10"/>
  <c r="F15" i="10"/>
  <c r="G15" i="10"/>
  <c r="H15" i="10"/>
  <c r="I15" i="10"/>
  <c r="C15" i="10"/>
  <c r="D14" i="10"/>
  <c r="E14" i="10"/>
  <c r="F14" i="10"/>
  <c r="I14" i="10"/>
  <c r="C13" i="10"/>
  <c r="D13" i="10"/>
  <c r="E13" i="10"/>
  <c r="F13" i="10"/>
  <c r="G13" i="10"/>
  <c r="H13" i="10"/>
  <c r="I13" i="10"/>
  <c r="I7" i="10" l="1"/>
</calcChain>
</file>

<file path=xl/sharedStrings.xml><?xml version="1.0" encoding="utf-8"?>
<sst xmlns="http://schemas.openxmlformats.org/spreadsheetml/2006/main" count="1422" uniqueCount="519">
  <si>
    <t>Lugar de nacimiento</t>
  </si>
  <si>
    <t>Total</t>
  </si>
  <si>
    <t>Concepción</t>
  </si>
  <si>
    <t>San Pedro</t>
  </si>
  <si>
    <t>Guairá</t>
  </si>
  <si>
    <t>Caaguazú</t>
  </si>
  <si>
    <t>Caazapá</t>
  </si>
  <si>
    <t>Itapúa</t>
  </si>
  <si>
    <t>Misiones</t>
  </si>
  <si>
    <t>Paraguarí</t>
  </si>
  <si>
    <t>Alto Paraná</t>
  </si>
  <si>
    <t>Central</t>
  </si>
  <si>
    <t>Amambay</t>
  </si>
  <si>
    <t>Canindeyú</t>
  </si>
  <si>
    <t>Presidente Hayes</t>
  </si>
  <si>
    <t>Boquerón</t>
  </si>
  <si>
    <t>Alto Paraguay</t>
  </si>
  <si>
    <t>Asunción</t>
  </si>
  <si>
    <t>Exterior</t>
  </si>
  <si>
    <t>No informado</t>
  </si>
  <si>
    <t>Departamento no informado</t>
  </si>
  <si>
    <t>Residencia exterior</t>
  </si>
  <si>
    <t>Departamento</t>
  </si>
  <si>
    <t>Cordillera</t>
  </si>
  <si>
    <t>Nacida en Paraguay</t>
  </si>
  <si>
    <t>Lugar de residencia actual (2022)</t>
  </si>
  <si>
    <t>Residencia actual en Paraguay</t>
  </si>
  <si>
    <t>No informó residencia actual</t>
  </si>
  <si>
    <t>Total País</t>
  </si>
  <si>
    <t>Hombres</t>
  </si>
  <si>
    <t>Mujeres</t>
  </si>
  <si>
    <t>Ñeembucú</t>
  </si>
  <si>
    <t xml:space="preserve">Asunción                     </t>
  </si>
  <si>
    <t xml:space="preserve">Concepción                   </t>
  </si>
  <si>
    <t xml:space="preserve">San Pedro                    </t>
  </si>
  <si>
    <t xml:space="preserve">Cordillera                   </t>
  </si>
  <si>
    <t xml:space="preserve">Guairá                       </t>
  </si>
  <si>
    <t xml:space="preserve">Caaguazú                     </t>
  </si>
  <si>
    <t xml:space="preserve">Caazapá                      </t>
  </si>
  <si>
    <t xml:space="preserve">Itapúa                       </t>
  </si>
  <si>
    <t xml:space="preserve">Misiones                     </t>
  </si>
  <si>
    <t xml:space="preserve">Paraguarí                    </t>
  </si>
  <si>
    <t xml:space="preserve">Alto Paraná                  </t>
  </si>
  <si>
    <t xml:space="preserve">Central                      </t>
  </si>
  <si>
    <t xml:space="preserve">Ñeembucú                     </t>
  </si>
  <si>
    <t xml:space="preserve">Amambay                      </t>
  </si>
  <si>
    <t xml:space="preserve">Canindeyú                    </t>
  </si>
  <si>
    <t xml:space="preserve">Boquerón                     </t>
  </si>
  <si>
    <t xml:space="preserve">Alto Paraguay                </t>
  </si>
  <si>
    <t xml:space="preserve">Departamento no informado    </t>
  </si>
  <si>
    <t>Total residente en Paraguay</t>
  </si>
  <si>
    <t xml:space="preserve">Residencia Exterior  </t>
  </si>
  <si>
    <t xml:space="preserve">No informó residencia actual   </t>
  </si>
  <si>
    <t xml:space="preserve">Condición migratoria </t>
  </si>
  <si>
    <t>Inmigrantes (interdepartamental)</t>
  </si>
  <si>
    <t>Emigrantes (interdepartamental)</t>
  </si>
  <si>
    <t>Migración neta</t>
  </si>
  <si>
    <t>Residentes 2022</t>
  </si>
  <si>
    <t>Argentina</t>
  </si>
  <si>
    <t>Brasil</t>
  </si>
  <si>
    <t>Otros</t>
  </si>
  <si>
    <t>País de nacimiento</t>
  </si>
  <si>
    <t>Bolivia</t>
  </si>
  <si>
    <t>Chile</t>
  </si>
  <si>
    <t>Uruguay</t>
  </si>
  <si>
    <t>Estados Unidos</t>
  </si>
  <si>
    <t>Auxiliar</t>
  </si>
  <si>
    <t xml:space="preserve">Alemania </t>
  </si>
  <si>
    <t xml:space="preserve">España </t>
  </si>
  <si>
    <t>Japón</t>
  </si>
  <si>
    <t>Resto del mundo</t>
  </si>
  <si>
    <t>Alemania</t>
  </si>
  <si>
    <t>España</t>
  </si>
  <si>
    <t>País no informado</t>
  </si>
  <si>
    <r>
      <t xml:space="preserve">Fuente: INE. </t>
    </r>
    <r>
      <rPr>
        <sz val="9"/>
        <color rgb="FF000000"/>
        <rFont val="Arial"/>
        <family val="2"/>
      </rPr>
      <t xml:space="preserve">Censo Nacional de Población y Viviendas, 2022.    </t>
    </r>
  </si>
  <si>
    <r>
      <t>Fuente: INE.</t>
    </r>
    <r>
      <rPr>
        <sz val="9"/>
        <color theme="1"/>
        <rFont val="Arial"/>
        <family val="2"/>
      </rPr>
      <t xml:space="preserve"> Censo Nacional de Población y Viviendas, 2022.</t>
    </r>
  </si>
  <si>
    <t>Nacidos en Paraguay</t>
  </si>
  <si>
    <t>Cuadro 1</t>
  </si>
  <si>
    <t>Cuadro 2</t>
  </si>
  <si>
    <t>Cuadro 3</t>
  </si>
  <si>
    <t>Cuadro 4</t>
  </si>
  <si>
    <t>Cuadro 5</t>
  </si>
  <si>
    <t>Cuadro 6</t>
  </si>
  <si>
    <t xml:space="preserve">Total          </t>
  </si>
  <si>
    <t xml:space="preserve">Total  </t>
  </si>
  <si>
    <t xml:space="preserve">Presidente Hayes                </t>
  </si>
  <si>
    <t xml:space="preserve">Presidente Hayes              </t>
  </si>
  <si>
    <t xml:space="preserve"> </t>
  </si>
  <si>
    <t>No informó lugar de nacimiento</t>
  </si>
  <si>
    <t xml:space="preserve">Corea </t>
  </si>
  <si>
    <t>Volver al índice</t>
  </si>
  <si>
    <t>Datos de Migración</t>
  </si>
  <si>
    <t>Belén</t>
  </si>
  <si>
    <t>Horqueta</t>
  </si>
  <si>
    <t>Loreto</t>
  </si>
  <si>
    <t>San Carlos del Apa</t>
  </si>
  <si>
    <t>San Lázaro</t>
  </si>
  <si>
    <t>Yby Yaú</t>
  </si>
  <si>
    <t>Azote'y</t>
  </si>
  <si>
    <t>Sargento José Félix López</t>
  </si>
  <si>
    <t>San Alfredo</t>
  </si>
  <si>
    <t>Paso Barreto</t>
  </si>
  <si>
    <t>Arroyito</t>
  </si>
  <si>
    <t>Paso Horqueta</t>
  </si>
  <si>
    <t>Itacuá</t>
  </si>
  <si>
    <t>Distrito no informado</t>
  </si>
  <si>
    <t>San Pedro del Ycuamandyyú</t>
  </si>
  <si>
    <t>Antequera</t>
  </si>
  <si>
    <t>Choré</t>
  </si>
  <si>
    <t>General Elizardo Aquino</t>
  </si>
  <si>
    <t>Itacurubí del Rosario</t>
  </si>
  <si>
    <t>Lima</t>
  </si>
  <si>
    <t>Nueva Germania</t>
  </si>
  <si>
    <t>San Estanislao</t>
  </si>
  <si>
    <t>San Pablo</t>
  </si>
  <si>
    <t>Tacuatí</t>
  </si>
  <si>
    <t>Unión</t>
  </si>
  <si>
    <t>25 de Diciembre</t>
  </si>
  <si>
    <t>Villa del Rosario</t>
  </si>
  <si>
    <t>General Francisco Isidoro Resquín</t>
  </si>
  <si>
    <t>Yataity del Norte</t>
  </si>
  <si>
    <t>Guajayvi</t>
  </si>
  <si>
    <t>Capiibary</t>
  </si>
  <si>
    <t>Santa Rosa del Aguaray</t>
  </si>
  <si>
    <t>Yrybucua</t>
  </si>
  <si>
    <t>Liberación</t>
  </si>
  <si>
    <t>San Vicente Pancholo</t>
  </si>
  <si>
    <t>San José del Rosario</t>
  </si>
  <si>
    <t>Caacupé</t>
  </si>
  <si>
    <t>Altos</t>
  </si>
  <si>
    <t>Arroyos y Esteros</t>
  </si>
  <si>
    <t>Atyrá</t>
  </si>
  <si>
    <t>Caraguatay</t>
  </si>
  <si>
    <t>Emboscada</t>
  </si>
  <si>
    <t>Eusebio Ayala</t>
  </si>
  <si>
    <t>Isla Pucú</t>
  </si>
  <si>
    <t>Itacurubí de la Cordillera</t>
  </si>
  <si>
    <t>Juan de Mena</t>
  </si>
  <si>
    <t>Loma Grande</t>
  </si>
  <si>
    <t>Mbocayaty del Yhaguy</t>
  </si>
  <si>
    <t>Nueva Colombia</t>
  </si>
  <si>
    <t>Piribebuy</t>
  </si>
  <si>
    <t>Primero de Marzo</t>
  </si>
  <si>
    <t>San Bernardino</t>
  </si>
  <si>
    <t>Santa Elena</t>
  </si>
  <si>
    <t>Tobatí</t>
  </si>
  <si>
    <t>Valenzuela</t>
  </si>
  <si>
    <t>San José Obrero</t>
  </si>
  <si>
    <t>Villarrica</t>
  </si>
  <si>
    <t>Borja</t>
  </si>
  <si>
    <t>Capitán Mauricio José Troche</t>
  </si>
  <si>
    <t>Coronel Martínez</t>
  </si>
  <si>
    <t>Félix Pérez Cardozo</t>
  </si>
  <si>
    <t>Gral. Eugenio A. Garay</t>
  </si>
  <si>
    <t>Independencia</t>
  </si>
  <si>
    <t>Itapé</t>
  </si>
  <si>
    <t>Iturbe</t>
  </si>
  <si>
    <t>José Fassardi</t>
  </si>
  <si>
    <t>Mbocayaty</t>
  </si>
  <si>
    <t>Natalicio Talavera</t>
  </si>
  <si>
    <t>Ñumí</t>
  </si>
  <si>
    <t>San Salvador</t>
  </si>
  <si>
    <t>Yataity</t>
  </si>
  <si>
    <t>Doctor Bottrell</t>
  </si>
  <si>
    <t>Paso Yobai</t>
  </si>
  <si>
    <t>Tebicuary</t>
  </si>
  <si>
    <t>Coronel Oviedo</t>
  </si>
  <si>
    <t>Carayaó</t>
  </si>
  <si>
    <t>Dr. Cecilio Báez</t>
  </si>
  <si>
    <t>Santa Rosa del Mbutuy</t>
  </si>
  <si>
    <t>Dr. Juan Manuel Frutos</t>
  </si>
  <si>
    <t>Repatriación</t>
  </si>
  <si>
    <t>Nueva Londres</t>
  </si>
  <si>
    <t>San Joaquín</t>
  </si>
  <si>
    <t>San José de los Arroyos</t>
  </si>
  <si>
    <t>Yhú</t>
  </si>
  <si>
    <t>Dr. J. Eulogio Estigarribia</t>
  </si>
  <si>
    <t>R.I. 3 Corrales</t>
  </si>
  <si>
    <t>Raúl Arsenio Oviedo</t>
  </si>
  <si>
    <t>José Domingo Ocampos</t>
  </si>
  <si>
    <t>Mariscal Francisco Solano López</t>
  </si>
  <si>
    <t>La Pastora</t>
  </si>
  <si>
    <t>Simón Bolivar</t>
  </si>
  <si>
    <t>Vaquería</t>
  </si>
  <si>
    <t>Tembiaporá</t>
  </si>
  <si>
    <t>Nueva Toledo</t>
  </si>
  <si>
    <t>Abaí</t>
  </si>
  <si>
    <t>Buena Vista</t>
  </si>
  <si>
    <t>Dr. Moisés S. Bertoni</t>
  </si>
  <si>
    <t>Maciel</t>
  </si>
  <si>
    <t>San Juan Nepomuceno</t>
  </si>
  <si>
    <t>Tavaí</t>
  </si>
  <si>
    <t>Yegros</t>
  </si>
  <si>
    <t>Yuty</t>
  </si>
  <si>
    <t>3 de Mayo</t>
  </si>
  <si>
    <t>Encarnación</t>
  </si>
  <si>
    <t>Bella Vista</t>
  </si>
  <si>
    <t>Cambyretá</t>
  </si>
  <si>
    <t>Capitán Meza</t>
  </si>
  <si>
    <t>Capitán Miranda</t>
  </si>
  <si>
    <t>Nueva Alborada</t>
  </si>
  <si>
    <t>Carmen del Paraná</t>
  </si>
  <si>
    <t>Coronel Bogado</t>
  </si>
  <si>
    <t>Carlos Antonio López</t>
  </si>
  <si>
    <t>Natalio</t>
  </si>
  <si>
    <t>Fram</t>
  </si>
  <si>
    <t>General Artigas</t>
  </si>
  <si>
    <t>General Delgado</t>
  </si>
  <si>
    <t>Hohenau</t>
  </si>
  <si>
    <t>Jesús</t>
  </si>
  <si>
    <t>José Leandro Oviedo</t>
  </si>
  <si>
    <t>Obligado</t>
  </si>
  <si>
    <t>Mayor Julio Dionisio Otaño</t>
  </si>
  <si>
    <t>San Cosme y Damián</t>
  </si>
  <si>
    <t>San Pedro del Paraná</t>
  </si>
  <si>
    <t>San Rafael del Paraná</t>
  </si>
  <si>
    <t>Trinidad</t>
  </si>
  <si>
    <t>Edelira</t>
  </si>
  <si>
    <t>Tomás Romero Pereira</t>
  </si>
  <si>
    <t>Alto Verá</t>
  </si>
  <si>
    <t>La Paz</t>
  </si>
  <si>
    <t>Yatytay</t>
  </si>
  <si>
    <t>San Juan del Paraná</t>
  </si>
  <si>
    <t>Pirapó</t>
  </si>
  <si>
    <t>Itapúa Poty</t>
  </si>
  <si>
    <t>San Juan Bautista de las Misiones</t>
  </si>
  <si>
    <t>Ayolas</t>
  </si>
  <si>
    <t>San Ignacio</t>
  </si>
  <si>
    <t>San Miguel</t>
  </si>
  <si>
    <t>San Patricio</t>
  </si>
  <si>
    <t>Santa María</t>
  </si>
  <si>
    <t>Santa Rosa</t>
  </si>
  <si>
    <t>Santiago</t>
  </si>
  <si>
    <t>Villa Florida</t>
  </si>
  <si>
    <t>Yabebyry</t>
  </si>
  <si>
    <t>Acahay</t>
  </si>
  <si>
    <t>Caapucú</t>
  </si>
  <si>
    <t>Caballero</t>
  </si>
  <si>
    <t>Carapeguá</t>
  </si>
  <si>
    <t>Escobar</t>
  </si>
  <si>
    <t>La Colmena</t>
  </si>
  <si>
    <t>Mbuyapey</t>
  </si>
  <si>
    <t>Pirayú</t>
  </si>
  <si>
    <t>Quiindy</t>
  </si>
  <si>
    <t>Quyquyhó</t>
  </si>
  <si>
    <t>Sapucái</t>
  </si>
  <si>
    <t>Tebicuary-mí</t>
  </si>
  <si>
    <t>Yaguarón</t>
  </si>
  <si>
    <t>Ybycuí</t>
  </si>
  <si>
    <t>Ybytymí</t>
  </si>
  <si>
    <t>María Antonia</t>
  </si>
  <si>
    <t>Ciudad del Este</t>
  </si>
  <si>
    <t>Presidente Franco</t>
  </si>
  <si>
    <t>Domingo Martínez de Irala</t>
  </si>
  <si>
    <t>Dr. Juan León Mallorquín</t>
  </si>
  <si>
    <t>Hernandarias</t>
  </si>
  <si>
    <t>Itakyry</t>
  </si>
  <si>
    <t>Juan E. O'leary</t>
  </si>
  <si>
    <t>Ñacunday</t>
  </si>
  <si>
    <t>Yguazú</t>
  </si>
  <si>
    <t>Los Cedrales</t>
  </si>
  <si>
    <t>Minga Guazú</t>
  </si>
  <si>
    <t>San Cristóbal</t>
  </si>
  <si>
    <t>Santa Rita</t>
  </si>
  <si>
    <t>Naranjal</t>
  </si>
  <si>
    <t>Santa Rosa del Monday</t>
  </si>
  <si>
    <t>Minga Porá</t>
  </si>
  <si>
    <t>Mbaracayú</t>
  </si>
  <si>
    <t>San Alberto</t>
  </si>
  <si>
    <t>Iruña</t>
  </si>
  <si>
    <t>Santa Fe del Paraná</t>
  </si>
  <si>
    <t>Tavapy</t>
  </si>
  <si>
    <t>Dr. Raúl Peña</t>
  </si>
  <si>
    <t>Areguá</t>
  </si>
  <si>
    <t>Capiatá</t>
  </si>
  <si>
    <t>Fernando de la Mora</t>
  </si>
  <si>
    <t>Guarambaré</t>
  </si>
  <si>
    <t>Itá</t>
  </si>
  <si>
    <t>Itauguá</t>
  </si>
  <si>
    <t>Lambaré</t>
  </si>
  <si>
    <t>Limpio</t>
  </si>
  <si>
    <t>Luque</t>
  </si>
  <si>
    <t>Mariano Roque Alonso</t>
  </si>
  <si>
    <t>Nueva Italia</t>
  </si>
  <si>
    <t>Ñemby</t>
  </si>
  <si>
    <t>San Antonio</t>
  </si>
  <si>
    <t>San Lorenzo</t>
  </si>
  <si>
    <t>Villa Elisa</t>
  </si>
  <si>
    <t>Villeta</t>
  </si>
  <si>
    <t>Ypacaraí</t>
  </si>
  <si>
    <t>Ypané</t>
  </si>
  <si>
    <t>J. Augusto Saldívar</t>
  </si>
  <si>
    <t>Pilar</t>
  </si>
  <si>
    <t>Alberdi</t>
  </si>
  <si>
    <t>Cerrito</t>
  </si>
  <si>
    <t>Desmochados</t>
  </si>
  <si>
    <t>Gral. José Eduvigis Díaz</t>
  </si>
  <si>
    <t>Guazú-Cuá</t>
  </si>
  <si>
    <t>Humaitá</t>
  </si>
  <si>
    <t>Isla Umbú</t>
  </si>
  <si>
    <t>Laureles</t>
  </si>
  <si>
    <t>Mayor José Dejesús Martínez</t>
  </si>
  <si>
    <t>Paso de Patria</t>
  </si>
  <si>
    <t>San Juan Bautista de Ñeembucú</t>
  </si>
  <si>
    <t>Tacuaras</t>
  </si>
  <si>
    <t>Villa Franca</t>
  </si>
  <si>
    <t>Villa Oliva</t>
  </si>
  <si>
    <t>Villalbín</t>
  </si>
  <si>
    <t>Pedro Juan Caballero</t>
  </si>
  <si>
    <t>Capitán Bado</t>
  </si>
  <si>
    <t>Zanja Pytã</t>
  </si>
  <si>
    <t>Karapaí</t>
  </si>
  <si>
    <t>Cerro Corá</t>
  </si>
  <si>
    <t>Salto del Guairá</t>
  </si>
  <si>
    <t>Corpus Christi</t>
  </si>
  <si>
    <t>Villa Curuguaty</t>
  </si>
  <si>
    <t>Villa Ygatimí</t>
  </si>
  <si>
    <t>Itanará</t>
  </si>
  <si>
    <t>Ypejhú</t>
  </si>
  <si>
    <t>Francisco Caballero Alvarez</t>
  </si>
  <si>
    <t>Katueté</t>
  </si>
  <si>
    <t>La Paloma del Espíritu Santo</t>
  </si>
  <si>
    <t>Nueva Esperanza</t>
  </si>
  <si>
    <t>Yasy Cañy</t>
  </si>
  <si>
    <t>Ybyrarobaná</t>
  </si>
  <si>
    <t>Yby Pytá</t>
  </si>
  <si>
    <t>Maracaná</t>
  </si>
  <si>
    <t>Puerto Adela</t>
  </si>
  <si>
    <t>Laurel</t>
  </si>
  <si>
    <t>Benjamín Aceval</t>
  </si>
  <si>
    <t>Puerto Pinasco</t>
  </si>
  <si>
    <t>Villa Hayes</t>
  </si>
  <si>
    <t>Nanawa</t>
  </si>
  <si>
    <t>José Falcón</t>
  </si>
  <si>
    <t>Tte. 1° Manuel Irala Fernández</t>
  </si>
  <si>
    <t>Teniente Esteban Martínez</t>
  </si>
  <si>
    <t>General José María Bruguez</t>
  </si>
  <si>
    <t>Campo Aceval</t>
  </si>
  <si>
    <t>Nueva Asunción</t>
  </si>
  <si>
    <t>Mariscal José Félix Estigarribia</t>
  </si>
  <si>
    <t>Filadelfia</t>
  </si>
  <si>
    <t>Loma Plata</t>
  </si>
  <si>
    <t>Fuerte Olimpo</t>
  </si>
  <si>
    <t>Puerto Casado</t>
  </si>
  <si>
    <t>Bahía Negra</t>
  </si>
  <si>
    <t>Carmelo Peralta</t>
  </si>
  <si>
    <t>15 a 29 años</t>
  </si>
  <si>
    <t>30 a 44 años</t>
  </si>
  <si>
    <t>45 a 59 años</t>
  </si>
  <si>
    <t>60 a 64 años</t>
  </si>
  <si>
    <t xml:space="preserve"> 0 a 14 años</t>
  </si>
  <si>
    <t>Residentes 2017</t>
  </si>
  <si>
    <t>Distrito</t>
  </si>
  <si>
    <t>Residentes en 2017</t>
  </si>
  <si>
    <t>Residentes en 2022</t>
  </si>
  <si>
    <t>Cuadro 8.2</t>
  </si>
  <si>
    <t>Cuadro 9.2</t>
  </si>
  <si>
    <t>Cuadro 10.2</t>
  </si>
  <si>
    <t>Cuadro 11.2</t>
  </si>
  <si>
    <t>Cuadro 12.2</t>
  </si>
  <si>
    <t>3 de Febrero</t>
  </si>
  <si>
    <t>Cuadro 13.2</t>
  </si>
  <si>
    <t>Gral. Higinio Morínigo</t>
  </si>
  <si>
    <t>Cuadro 14.2</t>
  </si>
  <si>
    <t>Cuadro 15.2</t>
  </si>
  <si>
    <t>Cuadro 16.2</t>
  </si>
  <si>
    <t>Roque González de Santa Cruz</t>
  </si>
  <si>
    <t>Cuadro 17.2</t>
  </si>
  <si>
    <t>Cuadro 18.2</t>
  </si>
  <si>
    <t>Cuadro 19.2</t>
  </si>
  <si>
    <t>Cuadro 20.2</t>
  </si>
  <si>
    <t>Cuadro 21.2</t>
  </si>
  <si>
    <t>Cuadro 22.2</t>
  </si>
  <si>
    <t>Cuadro 24.2</t>
  </si>
  <si>
    <t>Cuadro 23.2</t>
  </si>
  <si>
    <t>Lugar de residencia anterior (2017)</t>
  </si>
  <si>
    <t>No migrante</t>
  </si>
  <si>
    <t>Migrante interno</t>
  </si>
  <si>
    <t xml:space="preserve">País de nacimiento </t>
  </si>
  <si>
    <t>Migrante internacional</t>
  </si>
  <si>
    <t>Tasa de Emigrantes</t>
  </si>
  <si>
    <t>Tasa de Inmigrantes</t>
  </si>
  <si>
    <t>Tasas (por mil)</t>
  </si>
  <si>
    <t>Grupos de edad</t>
  </si>
  <si>
    <t>Cuadro 7.1</t>
  </si>
  <si>
    <t>En este lugar</t>
  </si>
  <si>
    <t>En otro lugar</t>
  </si>
  <si>
    <t>En otro país</t>
  </si>
  <si>
    <t>Cuadro 8.1</t>
  </si>
  <si>
    <t>En este municipio o distrito</t>
  </si>
  <si>
    <t>En otro municipio o distrito</t>
  </si>
  <si>
    <t>Cuadro 9.1</t>
  </si>
  <si>
    <t>Cuadro 10.1</t>
  </si>
  <si>
    <t>Cuadro 11.1</t>
  </si>
  <si>
    <t>Cuadro 12.1</t>
  </si>
  <si>
    <t>Cuadro 13.1</t>
  </si>
  <si>
    <t>Cuadro 14.1</t>
  </si>
  <si>
    <t>Cuadro 15.1</t>
  </si>
  <si>
    <t>Cuadro 16.1</t>
  </si>
  <si>
    <t>Cuadro 17.1</t>
  </si>
  <si>
    <t>Cuadro 18.1</t>
  </si>
  <si>
    <t>Cuadro 19.1</t>
  </si>
  <si>
    <t>Cuadro 20.1</t>
  </si>
  <si>
    <t>Cuadro 21.1</t>
  </si>
  <si>
    <t>Cuadro 22.1</t>
  </si>
  <si>
    <t>Cuadro 23.1</t>
  </si>
  <si>
    <t>Cuadro 24.1</t>
  </si>
  <si>
    <t>No migrante  (interdepartamental)</t>
  </si>
  <si>
    <t xml:space="preserve"> No informado departamento</t>
  </si>
  <si>
    <t xml:space="preserve"> Exterior</t>
  </si>
  <si>
    <t xml:space="preserve"> No informó residencia actual</t>
  </si>
  <si>
    <t xml:space="preserve"> Grupos de edad</t>
  </si>
  <si>
    <t>Cuadro 7.2</t>
  </si>
  <si>
    <r>
      <rPr>
        <b/>
        <sz val="11"/>
        <color theme="1"/>
        <rFont val="Arial"/>
        <family val="2"/>
      </rPr>
      <t xml:space="preserve">Departamento Concepción. </t>
    </r>
    <r>
      <rPr>
        <sz val="11"/>
        <color theme="1"/>
        <rFont val="Arial"/>
        <family val="2"/>
      </rPr>
      <t>Población total por lugar de nacimiento, según distrito de residencia, 2022</t>
    </r>
  </si>
  <si>
    <t>Distrito de residencia</t>
  </si>
  <si>
    <r>
      <rPr>
        <b/>
        <sz val="11"/>
        <color theme="1"/>
        <rFont val="Arial"/>
        <family val="2"/>
      </rPr>
      <t xml:space="preserve">Departamento San Pedro. </t>
    </r>
    <r>
      <rPr>
        <sz val="11"/>
        <color theme="1"/>
        <rFont val="Arial"/>
        <family val="2"/>
      </rPr>
      <t>Población total por lugar de nacimiento, según distrito de residencia, 2022</t>
    </r>
  </si>
  <si>
    <t>No Migrante (interdepartamental)</t>
  </si>
  <si>
    <r>
      <rPr>
        <b/>
        <sz val="11"/>
        <color theme="1"/>
        <rFont val="Arial"/>
        <family val="2"/>
      </rPr>
      <t xml:space="preserve">Departamento Cordillera. </t>
    </r>
    <r>
      <rPr>
        <sz val="11"/>
        <color theme="1"/>
        <rFont val="Arial"/>
        <family val="2"/>
      </rPr>
      <t>Población total por lugar de nacimiento, según distrito de residencia, 2022</t>
    </r>
  </si>
  <si>
    <r>
      <rPr>
        <b/>
        <sz val="11"/>
        <color theme="1"/>
        <rFont val="Arial"/>
        <family val="2"/>
      </rPr>
      <t xml:space="preserve">Departamento Guairá. </t>
    </r>
    <r>
      <rPr>
        <sz val="11"/>
        <color theme="1"/>
        <rFont val="Arial"/>
        <family val="2"/>
      </rPr>
      <t>Población total por lugar de nacimiento, según distrito de residencia, 2022</t>
    </r>
  </si>
  <si>
    <r>
      <rPr>
        <b/>
        <sz val="11"/>
        <color theme="1"/>
        <rFont val="Arial"/>
        <family val="2"/>
      </rPr>
      <t xml:space="preserve">Departamento Caaguazú. </t>
    </r>
    <r>
      <rPr>
        <sz val="11"/>
        <color theme="1"/>
        <rFont val="Arial"/>
        <family val="2"/>
      </rPr>
      <t>Población total por lugar de nacimiento, según distrito de residencia, 2022</t>
    </r>
  </si>
  <si>
    <t>Simón Bolívar</t>
  </si>
  <si>
    <r>
      <rPr>
        <b/>
        <sz val="11"/>
        <color theme="1"/>
        <rFont val="Arial"/>
        <family val="2"/>
      </rPr>
      <t xml:space="preserve">Departamento Itapúa. </t>
    </r>
    <r>
      <rPr>
        <sz val="11"/>
        <color theme="1"/>
        <rFont val="Arial"/>
        <family val="2"/>
      </rPr>
      <t>Población total por lugar de nacimiento, según distrito de residencia, 2022</t>
    </r>
  </si>
  <si>
    <r>
      <rPr>
        <b/>
        <sz val="11"/>
        <color theme="1"/>
        <rFont val="Arial"/>
        <family val="2"/>
      </rPr>
      <t xml:space="preserve">Departamento Misiones. </t>
    </r>
    <r>
      <rPr>
        <sz val="11"/>
        <color theme="1"/>
        <rFont val="Arial"/>
        <family val="2"/>
      </rPr>
      <t>Población total por lugar de nacimiento, según distrito de residencia, 2022</t>
    </r>
  </si>
  <si>
    <r>
      <rPr>
        <b/>
        <sz val="11"/>
        <color theme="1"/>
        <rFont val="Arial"/>
        <family val="2"/>
      </rPr>
      <t xml:space="preserve">Departamento Paraguarí. </t>
    </r>
    <r>
      <rPr>
        <sz val="11"/>
        <color theme="1"/>
        <rFont val="Arial"/>
        <family val="2"/>
      </rPr>
      <t>Población total por lugar de nacimiento, según distrito de residencia, 2022</t>
    </r>
  </si>
  <si>
    <r>
      <rPr>
        <b/>
        <sz val="11"/>
        <color theme="1"/>
        <rFont val="Arial"/>
        <family val="2"/>
      </rPr>
      <t xml:space="preserve">Departamento Alto Paraná. </t>
    </r>
    <r>
      <rPr>
        <sz val="11"/>
        <color theme="1"/>
        <rFont val="Arial"/>
        <family val="2"/>
      </rPr>
      <t>Población total por lugar de nacimiento, según distrito de residencia, 2022</t>
    </r>
  </si>
  <si>
    <r>
      <rPr>
        <b/>
        <sz val="11"/>
        <color theme="1"/>
        <rFont val="Arial"/>
        <family val="2"/>
      </rPr>
      <t xml:space="preserve">Departamento Central. </t>
    </r>
    <r>
      <rPr>
        <sz val="11"/>
        <color theme="1"/>
        <rFont val="Arial"/>
        <family val="2"/>
      </rPr>
      <t>Población total por lugar de nacimiento, según distrito de residencia, 2022</t>
    </r>
  </si>
  <si>
    <r>
      <rPr>
        <b/>
        <sz val="11"/>
        <color theme="1"/>
        <rFont val="Arial"/>
        <family val="2"/>
      </rPr>
      <t xml:space="preserve">Departamento Ñeembucú. </t>
    </r>
    <r>
      <rPr>
        <sz val="11"/>
        <color theme="1"/>
        <rFont val="Arial"/>
        <family val="2"/>
      </rPr>
      <t>Población total por lugar de nacimiento, según distrito de residencia, 2022</t>
    </r>
  </si>
  <si>
    <r>
      <rPr>
        <b/>
        <sz val="11"/>
        <color theme="1"/>
        <rFont val="Arial"/>
        <family val="2"/>
      </rPr>
      <t xml:space="preserve">Departamento Amambay. </t>
    </r>
    <r>
      <rPr>
        <sz val="11"/>
        <color theme="1"/>
        <rFont val="Arial"/>
        <family val="2"/>
      </rPr>
      <t>Población total por lugar de nacimiento, según distrito de residencia, 2022</t>
    </r>
  </si>
  <si>
    <r>
      <rPr>
        <b/>
        <sz val="11"/>
        <color theme="1"/>
        <rFont val="Arial"/>
        <family val="2"/>
      </rPr>
      <t xml:space="preserve">Departamento Canindeyú. </t>
    </r>
    <r>
      <rPr>
        <sz val="11"/>
        <color theme="1"/>
        <rFont val="Arial"/>
        <family val="2"/>
      </rPr>
      <t>Población total por lugar de nacimiento, según distrito de residencia, 2022</t>
    </r>
  </si>
  <si>
    <r>
      <rPr>
        <b/>
        <sz val="11"/>
        <color theme="1"/>
        <rFont val="Arial"/>
        <family val="2"/>
      </rPr>
      <t xml:space="preserve">Departamento Presidente Hayes. </t>
    </r>
    <r>
      <rPr>
        <sz val="11"/>
        <color theme="1"/>
        <rFont val="Arial"/>
        <family val="2"/>
      </rPr>
      <t>Población total por lugar de nacimiento, según distrito de residencia, 2022</t>
    </r>
  </si>
  <si>
    <r>
      <rPr>
        <b/>
        <sz val="11"/>
        <color theme="1"/>
        <rFont val="Arial"/>
        <family val="2"/>
      </rPr>
      <t xml:space="preserve">Departamento Boquerón. </t>
    </r>
    <r>
      <rPr>
        <sz val="11"/>
        <color theme="1"/>
        <rFont val="Arial"/>
        <family val="2"/>
      </rPr>
      <t>Población total por lugar de nacimiento, según distrito de residencia, 2022</t>
    </r>
  </si>
  <si>
    <r>
      <rPr>
        <b/>
        <sz val="11"/>
        <color theme="1"/>
        <rFont val="Arial"/>
        <family val="2"/>
      </rPr>
      <t xml:space="preserve">Departamento Alto Paraguay. </t>
    </r>
    <r>
      <rPr>
        <sz val="11"/>
        <color theme="1"/>
        <rFont val="Arial"/>
        <family val="2"/>
      </rPr>
      <t>Población total por lugar de nacimiento, según distrito de residencia, 2022</t>
    </r>
  </si>
  <si>
    <t>No migrante
(interdepartamental)</t>
  </si>
  <si>
    <t>65 y más años</t>
  </si>
  <si>
    <r>
      <t xml:space="preserve">Paraguay. </t>
    </r>
    <r>
      <rPr>
        <sz val="11"/>
        <color theme="1"/>
        <rFont val="Arial"/>
        <family val="2"/>
      </rPr>
      <t>Población total por país de nacimiento, según lugar de residencia actual, 2022</t>
    </r>
  </si>
  <si>
    <r>
      <rPr>
        <b/>
        <sz val="11"/>
        <color theme="1"/>
        <rFont val="Arial"/>
        <family val="2"/>
      </rPr>
      <t>Paraguay.</t>
    </r>
    <r>
      <rPr>
        <sz val="11"/>
        <color theme="1"/>
        <rFont val="Arial"/>
        <family val="2"/>
      </rPr>
      <t xml:space="preserve"> Población inmigrante por grupos de edad, según país de nacimiento, 2022</t>
    </r>
  </si>
  <si>
    <t>Proporción de población extranjera</t>
  </si>
  <si>
    <t>0 a 14 años</t>
  </si>
  <si>
    <t>65 años y más</t>
  </si>
  <si>
    <t>Venezuela</t>
  </si>
  <si>
    <t>Colombia</t>
  </si>
  <si>
    <t>Perú</t>
  </si>
  <si>
    <t>Corea</t>
  </si>
  <si>
    <t>Ordenado inlcuyento Venezuela</t>
  </si>
  <si>
    <r>
      <t>Paraguay.</t>
    </r>
    <r>
      <rPr>
        <sz val="11"/>
        <color theme="1"/>
        <rFont val="Arial"/>
        <family val="2"/>
      </rPr>
      <t xml:space="preserve"> Evolución de la población extranjera según lugar de nacimiento, 1972-2022</t>
    </r>
  </si>
  <si>
    <t>Año censal</t>
  </si>
  <si>
    <r>
      <rPr>
        <b/>
        <sz val="11"/>
        <color theme="1"/>
        <rFont val="Arial"/>
        <family val="2"/>
      </rPr>
      <t xml:space="preserve">Asunción. </t>
    </r>
    <r>
      <rPr>
        <sz val="11"/>
        <color theme="1"/>
        <rFont val="Arial"/>
        <family val="2"/>
      </rPr>
      <t>Población residente actual, según lugar de nacimiento, 2022</t>
    </r>
  </si>
  <si>
    <t xml:space="preserve">Departamento no informado </t>
  </si>
  <si>
    <t>Orden</t>
  </si>
  <si>
    <r>
      <t>Fuente: INE.</t>
    </r>
    <r>
      <rPr>
        <sz val="10"/>
        <color theme="1"/>
        <rFont val="Arial"/>
        <family val="2"/>
      </rPr>
      <t xml:space="preserve"> Censo Nacional de Población y Viviendas, 2022.</t>
    </r>
  </si>
  <si>
    <r>
      <t xml:space="preserve">Paraguay. </t>
    </r>
    <r>
      <rPr>
        <sz val="12"/>
        <color theme="1"/>
        <rFont val="Arial"/>
        <family val="2"/>
      </rPr>
      <t>Población total  por lugar de nacimiento, según lugar de residencia actual, 2022</t>
    </r>
  </si>
  <si>
    <r>
      <t>Fuente: INE.</t>
    </r>
    <r>
      <rPr>
        <sz val="11"/>
        <color theme="1"/>
        <rFont val="Arial"/>
        <family val="2"/>
      </rPr>
      <t xml:space="preserve"> Censo Nacional de Población y Viviendas, 2022.</t>
    </r>
  </si>
  <si>
    <r>
      <t xml:space="preserve">Paraguay. </t>
    </r>
    <r>
      <rPr>
        <sz val="12"/>
        <color theme="1"/>
        <rFont val="Arial"/>
        <family val="2"/>
      </rPr>
      <t>Población de 5 y más años de edad  por lugar de residencia anterior (2017), según lugar de residencia actual, 2022</t>
    </r>
  </si>
  <si>
    <r>
      <t>Fuente: INE.</t>
    </r>
    <r>
      <rPr>
        <sz val="10"/>
        <color theme="1"/>
        <rFont val="Arial"/>
        <family val="2"/>
      </rPr>
      <t xml:space="preserve"> Censo Nacional de Población y Viviendas,1972, 1982, 1992, 2002 y 2022</t>
    </r>
    <r>
      <rPr>
        <b/>
        <sz val="10"/>
        <color theme="1"/>
        <rFont val="Arial"/>
        <family val="2"/>
      </rPr>
      <t>.</t>
    </r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</si>
  <si>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La población extranjera considerada comprende tanto a personas residentes como no residentes en Paraguay.</t>
    </r>
  </si>
  <si>
    <r>
      <rPr>
        <b/>
        <sz val="11"/>
        <rFont val="Arial"/>
        <family val="2"/>
      </rPr>
      <t xml:space="preserve">Nota: </t>
    </r>
    <r>
      <rPr>
        <sz val="11"/>
        <rFont val="Arial"/>
        <family val="2"/>
      </rPr>
      <t>Inmigrante poblacion nacida en el extranjero y que reside actualmente en Paraguay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</si>
  <si>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Lugar de nacimiento</t>
  </si>
  <si>
    <r>
      <t>Fuente</t>
    </r>
    <r>
      <rPr>
        <sz val="10"/>
        <color theme="1"/>
        <rFont val="Arial"/>
        <family val="2"/>
      </rPr>
      <t xml:space="preserve">: </t>
    </r>
    <r>
      <rPr>
        <b/>
        <sz val="10"/>
        <color theme="1"/>
        <rFont val="Arial"/>
        <family val="2"/>
      </rPr>
      <t>INE</t>
    </r>
    <r>
      <rPr>
        <sz val="10"/>
        <color theme="1"/>
        <rFont val="Arial"/>
        <family val="2"/>
      </rPr>
      <t>. Censo Nacional de Población y Viviendas, 2022.</t>
    </r>
  </si>
  <si>
    <r>
      <rPr>
        <b/>
        <sz val="11"/>
        <rFont val="Arial"/>
        <family val="2"/>
      </rPr>
      <t>Paraguay</t>
    </r>
    <r>
      <rPr>
        <sz val="11"/>
        <rFont val="Arial"/>
        <family val="2"/>
      </rPr>
      <t>. Población total  por lugar de nacimiento, según lugar de residencia actual, 2022</t>
    </r>
  </si>
  <si>
    <r>
      <rPr>
        <b/>
        <sz val="11"/>
        <rFont val="Arial"/>
        <family val="2"/>
      </rPr>
      <t>Paraguay</t>
    </r>
    <r>
      <rPr>
        <sz val="11"/>
        <rFont val="Arial"/>
        <family val="2"/>
      </rPr>
      <t>. Población de 5 y más años de edad  por lugar de residencia anterior (2017), según lugar de residencia actual, 2022</t>
    </r>
  </si>
  <si>
    <r>
      <rPr>
        <b/>
        <sz val="11"/>
        <rFont val="Arial"/>
        <family val="2"/>
      </rPr>
      <t>Paraguay</t>
    </r>
    <r>
      <rPr>
        <sz val="11"/>
        <rFont val="Arial"/>
        <family val="2"/>
      </rPr>
      <t>. Población total por país de nacimiento, según lugar de residencia actual, 2022</t>
    </r>
  </si>
  <si>
    <r>
      <rPr>
        <b/>
        <sz val="11"/>
        <rFont val="Arial"/>
        <family val="2"/>
      </rPr>
      <t>Paraguay.</t>
    </r>
    <r>
      <rPr>
        <sz val="11"/>
        <rFont val="Arial"/>
        <family val="2"/>
      </rPr>
      <t xml:space="preserve"> Evolución de la población extranjera según lugar de nacimiento, 1972-2022</t>
    </r>
  </si>
  <si>
    <r>
      <rPr>
        <b/>
        <sz val="11"/>
        <rFont val="Arial"/>
        <family val="2"/>
      </rPr>
      <t>Paraguay.</t>
    </r>
    <r>
      <rPr>
        <sz val="11"/>
        <rFont val="Arial"/>
        <family val="2"/>
      </rPr>
      <t xml:space="preserve"> Población inmigrante por grupos de edad, según país de nacimiento, 2022</t>
    </r>
  </si>
  <si>
    <r>
      <rPr>
        <b/>
        <sz val="11"/>
        <rFont val="Arial"/>
        <family val="2"/>
      </rPr>
      <t>Asunción.</t>
    </r>
    <r>
      <rPr>
        <sz val="11"/>
        <rFont val="Arial"/>
        <family val="2"/>
      </rPr>
      <t xml:space="preserve"> Población residente actual, según lugar de nacimiento, 2022</t>
    </r>
  </si>
  <si>
    <r>
      <rPr>
        <b/>
        <sz val="11"/>
        <rFont val="Arial"/>
        <family val="2"/>
      </rPr>
      <t>Departamento Concepción</t>
    </r>
    <r>
      <rPr>
        <sz val="11"/>
        <rFont val="Arial"/>
        <family val="2"/>
      </rPr>
      <t>. Población total por lugar de nacimiento, según distrito de residencia, 2022</t>
    </r>
  </si>
  <si>
    <r>
      <rPr>
        <b/>
        <sz val="11"/>
        <rFont val="Arial"/>
        <family val="2"/>
      </rPr>
      <t>Departamento San Pedro</t>
    </r>
    <r>
      <rPr>
        <sz val="11"/>
        <rFont val="Arial"/>
        <family val="2"/>
      </rPr>
      <t>. Población total por lugar de nacimiento, según distrito de residencia, 2022</t>
    </r>
  </si>
  <si>
    <r>
      <rPr>
        <b/>
        <sz val="11"/>
        <rFont val="Arial"/>
        <family val="2"/>
      </rPr>
      <t>Departamento Cordillera.</t>
    </r>
    <r>
      <rPr>
        <sz val="11"/>
        <rFont val="Arial"/>
        <family val="2"/>
      </rPr>
      <t xml:space="preserve"> Población total por lugar de nacimiento, según distrito de residencia, 2022</t>
    </r>
  </si>
  <si>
    <r>
      <rPr>
        <b/>
        <sz val="11"/>
        <rFont val="Arial"/>
        <family val="2"/>
      </rPr>
      <t>Departamento Guairá</t>
    </r>
    <r>
      <rPr>
        <sz val="11"/>
        <rFont val="Arial"/>
        <family val="2"/>
      </rPr>
      <t>. Población total por lugar de nacimiento, según distrito de residencia, 2022</t>
    </r>
  </si>
  <si>
    <r>
      <rPr>
        <b/>
        <sz val="11"/>
        <rFont val="Arial"/>
        <family val="2"/>
      </rPr>
      <t>Departamento Caaguazú</t>
    </r>
    <r>
      <rPr>
        <sz val="11"/>
        <rFont val="Arial"/>
        <family val="2"/>
      </rPr>
      <t>. Población total por lugar de nacimiento, según distrito de residencia, 2022</t>
    </r>
  </si>
  <si>
    <r>
      <rPr>
        <b/>
        <sz val="11"/>
        <rFont val="Arial"/>
        <family val="2"/>
      </rPr>
      <t>Departamento Caazapá</t>
    </r>
    <r>
      <rPr>
        <sz val="11"/>
        <rFont val="Arial"/>
        <family val="2"/>
      </rPr>
      <t>. Población total por lugar de nacimiento, según distrito de residencia, 2022</t>
    </r>
  </si>
  <si>
    <r>
      <rPr>
        <b/>
        <sz val="11"/>
        <rFont val="Arial"/>
        <family val="2"/>
      </rPr>
      <t>Departamento Itapúa.</t>
    </r>
    <r>
      <rPr>
        <sz val="11"/>
        <rFont val="Arial"/>
        <family val="2"/>
      </rPr>
      <t xml:space="preserve"> Población total por lugar de nacimiento, según distrito de residencia, 2022</t>
    </r>
  </si>
  <si>
    <r>
      <rPr>
        <b/>
        <sz val="11"/>
        <rFont val="Arial"/>
        <family val="2"/>
      </rPr>
      <t>Departamento Misiones.</t>
    </r>
    <r>
      <rPr>
        <sz val="11"/>
        <rFont val="Arial"/>
        <family val="2"/>
      </rPr>
      <t xml:space="preserve"> Población total por lugar de nacimiento, según distrito de residencia, 2022</t>
    </r>
  </si>
  <si>
    <r>
      <rPr>
        <b/>
        <sz val="11"/>
        <rFont val="Arial"/>
        <family val="2"/>
      </rPr>
      <t>Departamento Paraguarí</t>
    </r>
    <r>
      <rPr>
        <sz val="11"/>
        <rFont val="Arial"/>
        <family val="2"/>
      </rPr>
      <t>. Población total por lugar de nacimiento, según distrito de residencia, 2022</t>
    </r>
  </si>
  <si>
    <r>
      <rPr>
        <b/>
        <sz val="11"/>
        <rFont val="Arial"/>
        <family val="2"/>
      </rPr>
      <t>Departamento Alto Paraná</t>
    </r>
    <r>
      <rPr>
        <sz val="11"/>
        <rFont val="Arial"/>
        <family val="2"/>
      </rPr>
      <t>. Población total por lugar de nacimiento, según distrito de residencia, 2022</t>
    </r>
  </si>
  <si>
    <r>
      <rPr>
        <b/>
        <sz val="11"/>
        <rFont val="Arial"/>
        <family val="2"/>
      </rPr>
      <t>Departamento Central</t>
    </r>
    <r>
      <rPr>
        <sz val="11"/>
        <rFont val="Arial"/>
        <family val="2"/>
      </rPr>
      <t>. Población total por lugar de nacimiento, según distrito de residencia, 2022</t>
    </r>
  </si>
  <si>
    <r>
      <rPr>
        <b/>
        <sz val="11"/>
        <rFont val="Arial"/>
        <family val="2"/>
      </rPr>
      <t>Departamento Ñeembucú.</t>
    </r>
    <r>
      <rPr>
        <sz val="11"/>
        <rFont val="Arial"/>
        <family val="2"/>
      </rPr>
      <t xml:space="preserve"> Población total por lugar de nacimiento, según distrito de residencia, 2022</t>
    </r>
  </si>
  <si>
    <r>
      <rPr>
        <b/>
        <sz val="11"/>
        <rFont val="Arial"/>
        <family val="2"/>
      </rPr>
      <t xml:space="preserve">Departamento Amambay. </t>
    </r>
    <r>
      <rPr>
        <sz val="11"/>
        <rFont val="Arial"/>
        <family val="2"/>
      </rPr>
      <t>Población total por lugar de nacimiento, según distrito de residencia, 2022</t>
    </r>
  </si>
  <si>
    <r>
      <rPr>
        <b/>
        <sz val="11"/>
        <rFont val="Arial"/>
        <family val="2"/>
      </rPr>
      <t xml:space="preserve">Departamento Canindeyú. </t>
    </r>
    <r>
      <rPr>
        <sz val="11"/>
        <rFont val="Arial"/>
        <family val="2"/>
      </rPr>
      <t>Población total por lugar de nacimiento, según distrito de residencia, 2022</t>
    </r>
  </si>
  <si>
    <r>
      <rPr>
        <b/>
        <sz val="11"/>
        <rFont val="Arial"/>
        <family val="2"/>
      </rPr>
      <t>Departamento Presidente Hayes.</t>
    </r>
    <r>
      <rPr>
        <sz val="11"/>
        <rFont val="Arial"/>
        <family val="2"/>
      </rPr>
      <t xml:space="preserve"> Población total por lugar de nacimiento, según distrito de residencia, 2022</t>
    </r>
  </si>
  <si>
    <r>
      <rPr>
        <b/>
        <sz val="11"/>
        <rFont val="Arial"/>
        <family val="2"/>
      </rPr>
      <t>Departamento Boquerón.</t>
    </r>
    <r>
      <rPr>
        <sz val="11"/>
        <rFont val="Arial"/>
        <family val="2"/>
      </rPr>
      <t xml:space="preserve"> Población total por lugar de nacimiento, según distrito de residencia, 2022</t>
    </r>
  </si>
  <si>
    <r>
      <rPr>
        <b/>
        <sz val="11"/>
        <rFont val="Arial"/>
        <family val="2"/>
      </rPr>
      <t>Departamento Alto Paraguay.</t>
    </r>
    <r>
      <rPr>
        <sz val="11"/>
        <rFont val="Arial"/>
        <family val="2"/>
      </rPr>
      <t xml:space="preserve"> Población total por lugar de nacimiento, según distrito de residencia, 2022</t>
    </r>
  </si>
  <si>
    <r>
      <rPr>
        <b/>
        <sz val="12"/>
        <color theme="1"/>
        <rFont val="Arial"/>
        <family val="2"/>
      </rPr>
      <t xml:space="preserve">Paraguay. </t>
    </r>
    <r>
      <rPr>
        <sz val="12"/>
        <color theme="1"/>
        <rFont val="Arial"/>
        <family val="2"/>
      </rPr>
      <t>Población de 5 y más años de edad por condición migratoria interna, según departamento. Periodo 2017-2022</t>
    </r>
  </si>
  <si>
    <r>
      <rPr>
        <b/>
        <sz val="11"/>
        <color theme="1"/>
        <rFont val="Arial"/>
        <family val="2"/>
      </rPr>
      <t xml:space="preserve">Asunción. </t>
    </r>
    <r>
      <rPr>
        <sz val="11"/>
        <color theme="1"/>
        <rFont val="Arial"/>
        <family val="2"/>
      </rPr>
      <t>Población de 5 y más años de edad según condición migratoria interna. Periodo 2017-2022</t>
    </r>
  </si>
  <si>
    <r>
      <rPr>
        <b/>
        <sz val="11"/>
        <color theme="1"/>
        <rFont val="Arial"/>
        <family val="2"/>
      </rPr>
      <t xml:space="preserve">Departamento Concepción. </t>
    </r>
    <r>
      <rPr>
        <sz val="11"/>
        <color theme="1"/>
        <rFont val="Arial"/>
        <family val="2"/>
      </rPr>
      <t>Población de 5 y más años de edad por condición migratoria interna, según distrito. Periodo 2017-2022</t>
    </r>
  </si>
  <si>
    <r>
      <rPr>
        <b/>
        <sz val="11"/>
        <color theme="1"/>
        <rFont val="Arial"/>
        <family val="2"/>
      </rPr>
      <t xml:space="preserve">Departamento San Pedro. </t>
    </r>
    <r>
      <rPr>
        <sz val="11"/>
        <color theme="1"/>
        <rFont val="Arial"/>
        <family val="2"/>
      </rPr>
      <t>Población de 5 y más años de edad por condición migratoria interna, según distrito. Periodo 2017-2022</t>
    </r>
  </si>
  <si>
    <r>
      <rPr>
        <b/>
        <sz val="11"/>
        <color theme="1"/>
        <rFont val="Arial"/>
        <family val="2"/>
      </rPr>
      <t xml:space="preserve">Departamento Cordillera. </t>
    </r>
    <r>
      <rPr>
        <sz val="11"/>
        <color theme="1"/>
        <rFont val="Arial"/>
        <family val="2"/>
      </rPr>
      <t>Población de 5 y más años de edad por condición migratoria interna, según distrito. Periodo 2017-2022</t>
    </r>
  </si>
  <si>
    <r>
      <rPr>
        <b/>
        <sz val="11"/>
        <color theme="1"/>
        <rFont val="Arial"/>
        <family val="2"/>
      </rPr>
      <t xml:space="preserve">Departamento Guairá. </t>
    </r>
    <r>
      <rPr>
        <sz val="11"/>
        <color theme="1"/>
        <rFont val="Arial"/>
        <family val="2"/>
      </rPr>
      <t>Población de 5 y más años de edad por condición migratoria interna, según distrito. Periodo 2017-2022</t>
    </r>
  </si>
  <si>
    <r>
      <rPr>
        <b/>
        <sz val="11"/>
        <color theme="1"/>
        <rFont val="Arial"/>
        <family val="2"/>
      </rPr>
      <t xml:space="preserve">Departamento Caaguazú. </t>
    </r>
    <r>
      <rPr>
        <sz val="11"/>
        <color theme="1"/>
        <rFont val="Arial"/>
        <family val="2"/>
      </rPr>
      <t>Población de 5 y más años de edad por condición migratoria interna, según distrito. Periodo 2017-2022</t>
    </r>
  </si>
  <si>
    <r>
      <rPr>
        <b/>
        <sz val="11"/>
        <color theme="1"/>
        <rFont val="Arial"/>
        <family val="2"/>
      </rPr>
      <t xml:space="preserve">Departamento Caazapá. </t>
    </r>
    <r>
      <rPr>
        <sz val="11"/>
        <color theme="1"/>
        <rFont val="Arial"/>
        <family val="2"/>
      </rPr>
      <t>Población total por lugar de nacimiento, según distrito de residencia. 2022</t>
    </r>
  </si>
  <si>
    <r>
      <rPr>
        <b/>
        <sz val="11"/>
        <color theme="1"/>
        <rFont val="Arial"/>
        <family val="2"/>
      </rPr>
      <t xml:space="preserve">Departamento Caazapá. </t>
    </r>
    <r>
      <rPr>
        <sz val="11"/>
        <color theme="1"/>
        <rFont val="Arial"/>
        <family val="2"/>
      </rPr>
      <t>Población de 5 y más años de edad por condición migratoria interna, según distrito. Periodo 2017-2022</t>
    </r>
  </si>
  <si>
    <r>
      <rPr>
        <b/>
        <sz val="11"/>
        <color theme="1"/>
        <rFont val="Arial"/>
        <family val="2"/>
      </rPr>
      <t xml:space="preserve">Departamento Itapúa. </t>
    </r>
    <r>
      <rPr>
        <sz val="11"/>
        <color theme="1"/>
        <rFont val="Arial"/>
        <family val="2"/>
      </rPr>
      <t>Población de 5 y más años de edad por condición migratoria interna, según distrito. Periodo 2017-2022</t>
    </r>
  </si>
  <si>
    <r>
      <rPr>
        <b/>
        <sz val="11"/>
        <color theme="1"/>
        <rFont val="Arial"/>
        <family val="2"/>
      </rPr>
      <t xml:space="preserve">Departamento Misiones. </t>
    </r>
    <r>
      <rPr>
        <sz val="11"/>
        <color theme="1"/>
        <rFont val="Arial"/>
        <family val="2"/>
      </rPr>
      <t>Población de 5 y más años de edad por condición migratoria interna, según distrito. Periodo 2017-2022</t>
    </r>
  </si>
  <si>
    <r>
      <rPr>
        <b/>
        <sz val="11"/>
        <color theme="1"/>
        <rFont val="Arial"/>
        <family val="2"/>
      </rPr>
      <t xml:space="preserve">Departamento Paraguarí. </t>
    </r>
    <r>
      <rPr>
        <sz val="11"/>
        <color theme="1"/>
        <rFont val="Arial"/>
        <family val="2"/>
      </rPr>
      <t>Población de 5 y más años de edad por condición migratoria interna, según distrito. Periodo 2017-2022</t>
    </r>
  </si>
  <si>
    <r>
      <rPr>
        <b/>
        <sz val="11"/>
        <color theme="1"/>
        <rFont val="Arial"/>
        <family val="2"/>
      </rPr>
      <t xml:space="preserve">Departamento Alto Paraná. </t>
    </r>
    <r>
      <rPr>
        <sz val="11"/>
        <color theme="1"/>
        <rFont val="Arial"/>
        <family val="2"/>
      </rPr>
      <t>Población de 5 y más años de edad por condición migratoria interna, según distrito. Periodo 2017-2022</t>
    </r>
  </si>
  <si>
    <r>
      <rPr>
        <b/>
        <sz val="11"/>
        <color theme="1"/>
        <rFont val="Arial"/>
        <family val="2"/>
      </rPr>
      <t xml:space="preserve">Departamento Central. </t>
    </r>
    <r>
      <rPr>
        <sz val="11"/>
        <color theme="1"/>
        <rFont val="Arial"/>
        <family val="2"/>
      </rPr>
      <t>Población de 5 y más años de edad por condición migratoria interna, según distrito. Periodo 2017-2022</t>
    </r>
  </si>
  <si>
    <r>
      <rPr>
        <b/>
        <sz val="11"/>
        <color theme="1"/>
        <rFont val="Arial"/>
        <family val="2"/>
      </rPr>
      <t xml:space="preserve">Departamento Ñeembucú. </t>
    </r>
    <r>
      <rPr>
        <sz val="11"/>
        <color theme="1"/>
        <rFont val="Arial"/>
        <family val="2"/>
      </rPr>
      <t>Población de 5 y más años de edad por condición migratoria interna, según distrito. Periodo 2017-2022</t>
    </r>
  </si>
  <si>
    <r>
      <rPr>
        <b/>
        <sz val="11"/>
        <color theme="1"/>
        <rFont val="Arial"/>
        <family val="2"/>
      </rPr>
      <t xml:space="preserve">Departamento Amambay. </t>
    </r>
    <r>
      <rPr>
        <sz val="11"/>
        <color theme="1"/>
        <rFont val="Arial"/>
        <family val="2"/>
      </rPr>
      <t>Población de 5 y más años de edad por condición migratoria interna, según distrito. Periodo 2017-2022</t>
    </r>
  </si>
  <si>
    <r>
      <rPr>
        <b/>
        <sz val="11"/>
        <color theme="1"/>
        <rFont val="Arial"/>
        <family val="2"/>
      </rPr>
      <t xml:space="preserve">Departamento Canindeyú. </t>
    </r>
    <r>
      <rPr>
        <sz val="11"/>
        <color theme="1"/>
        <rFont val="Arial"/>
        <family val="2"/>
      </rPr>
      <t>Población de 5 y más años de edad por condición migratoria interna, según distrito. Periodo 2017-2022</t>
    </r>
  </si>
  <si>
    <r>
      <rPr>
        <b/>
        <sz val="11"/>
        <color theme="1"/>
        <rFont val="Arial"/>
        <family val="2"/>
      </rPr>
      <t xml:space="preserve">Departamento Presidente Hayes. </t>
    </r>
    <r>
      <rPr>
        <sz val="11"/>
        <color theme="1"/>
        <rFont val="Arial"/>
        <family val="2"/>
      </rPr>
      <t>Población de 5 y más años de edad por condición migratoria interna, según distrito. Periodo 2017-2022</t>
    </r>
  </si>
  <si>
    <r>
      <rPr>
        <b/>
        <sz val="11"/>
        <color theme="1"/>
        <rFont val="Arial"/>
        <family val="2"/>
      </rPr>
      <t xml:space="preserve">Departamento Boquerón. </t>
    </r>
    <r>
      <rPr>
        <sz val="11"/>
        <color theme="1"/>
        <rFont val="Arial"/>
        <family val="2"/>
      </rPr>
      <t>Población de 5 y más años de edad por condición migratoria interna, según distrito. Periodo 2017-2022</t>
    </r>
  </si>
  <si>
    <r>
      <rPr>
        <b/>
        <sz val="11"/>
        <color theme="1"/>
        <rFont val="Arial"/>
        <family val="2"/>
      </rPr>
      <t xml:space="preserve">Departamento Alto Paraguay. </t>
    </r>
    <r>
      <rPr>
        <sz val="11"/>
        <color theme="1"/>
        <rFont val="Arial"/>
        <family val="2"/>
      </rPr>
      <t>Población de 5 y más años de edad por condición migratoria interna, según distrito. Periodo 2017-2022</t>
    </r>
  </si>
  <si>
    <r>
      <rPr>
        <b/>
        <sz val="11"/>
        <rFont val="Arial"/>
        <family val="2"/>
      </rPr>
      <t>Paraguay</t>
    </r>
    <r>
      <rPr>
        <sz val="11"/>
        <rFont val="Arial"/>
        <family val="2"/>
      </rPr>
      <t>. Población de 5 y más años de edad por condición migratoria interna, según departamento. Periodo 2017-2022</t>
    </r>
  </si>
  <si>
    <r>
      <rPr>
        <b/>
        <sz val="11"/>
        <rFont val="Arial"/>
        <family val="2"/>
      </rPr>
      <t>Asunción</t>
    </r>
    <r>
      <rPr>
        <sz val="11"/>
        <rFont val="Arial"/>
        <family val="2"/>
      </rPr>
      <t>. Población de 5 y más años de edad según condición migratoria interna. Periodo 2017-2022</t>
    </r>
  </si>
  <si>
    <r>
      <rPr>
        <b/>
        <sz val="11"/>
        <rFont val="Arial"/>
        <family val="2"/>
      </rPr>
      <t>Departamento Concepción</t>
    </r>
    <r>
      <rPr>
        <sz val="11"/>
        <rFont val="Arial"/>
        <family val="2"/>
      </rPr>
      <t>. Población de 5 y más años de edad por condición migratoria interna, según distrito. Periodo 2017-2022</t>
    </r>
  </si>
  <si>
    <r>
      <rPr>
        <b/>
        <sz val="11"/>
        <rFont val="Arial"/>
        <family val="2"/>
      </rPr>
      <t>Departamento San Pedro</t>
    </r>
    <r>
      <rPr>
        <sz val="11"/>
        <rFont val="Arial"/>
        <family val="2"/>
      </rPr>
      <t>. Población de 5 y más años de edad por condición migratoria interna, según distrito. Periodo 2017-2022</t>
    </r>
  </si>
  <si>
    <r>
      <rPr>
        <b/>
        <sz val="11"/>
        <rFont val="Arial"/>
        <family val="2"/>
      </rPr>
      <t>Departamento Cordillera</t>
    </r>
    <r>
      <rPr>
        <sz val="11"/>
        <rFont val="Arial"/>
        <family val="2"/>
      </rPr>
      <t>. Población de 5 y más años de edad por condición migratoria interna, según distrito. Periodo 2017-2022</t>
    </r>
  </si>
  <si>
    <r>
      <rPr>
        <b/>
        <sz val="11"/>
        <rFont val="Arial"/>
        <family val="2"/>
      </rPr>
      <t>Departamento Guairá.</t>
    </r>
    <r>
      <rPr>
        <sz val="11"/>
        <rFont val="Arial"/>
        <family val="2"/>
      </rPr>
      <t xml:space="preserve"> Población de 5 y más años de edad por condición migratoria interna, según distrito. Periodo 2017-2022</t>
    </r>
  </si>
  <si>
    <r>
      <rPr>
        <b/>
        <sz val="11"/>
        <rFont val="Arial"/>
        <family val="2"/>
      </rPr>
      <t>Departamento Caaguazú.</t>
    </r>
    <r>
      <rPr>
        <sz val="11"/>
        <rFont val="Arial"/>
        <family val="2"/>
      </rPr>
      <t xml:space="preserve"> Población de 5 y más años de edad por condición migratoria interna, según distrito. Periodo 2017-2022</t>
    </r>
  </si>
  <si>
    <r>
      <rPr>
        <b/>
        <sz val="11"/>
        <rFont val="Arial"/>
        <family val="2"/>
      </rPr>
      <t>Departamento Caazapá</t>
    </r>
    <r>
      <rPr>
        <sz val="11"/>
        <rFont val="Arial"/>
        <family val="2"/>
      </rPr>
      <t>. Población de 5 y más años de edad por condición migratoria interna, según distrito. Periodo 2017-2022</t>
    </r>
  </si>
  <si>
    <r>
      <rPr>
        <b/>
        <sz val="11"/>
        <rFont val="Arial"/>
        <family val="2"/>
      </rPr>
      <t xml:space="preserve">Departamento Misiones. </t>
    </r>
    <r>
      <rPr>
        <sz val="11"/>
        <rFont val="Arial"/>
        <family val="2"/>
      </rPr>
      <t>Población de 5 y más años de edad por condición migratoria interna, según distrito. Periodo 2017-2022</t>
    </r>
  </si>
  <si>
    <r>
      <rPr>
        <b/>
        <sz val="11"/>
        <rFont val="Arial"/>
        <family val="2"/>
      </rPr>
      <t>Departamento Paraguarí.</t>
    </r>
    <r>
      <rPr>
        <sz val="11"/>
        <rFont val="Arial"/>
        <family val="2"/>
      </rPr>
      <t xml:space="preserve"> Población de 5 y más años de edad por condición migratoria interna, según distrito. Periodo 2017-2022</t>
    </r>
  </si>
  <si>
    <r>
      <rPr>
        <b/>
        <sz val="11"/>
        <rFont val="Arial"/>
        <family val="2"/>
      </rPr>
      <t>Departamento Alto Paraná</t>
    </r>
    <r>
      <rPr>
        <sz val="11"/>
        <rFont val="Arial"/>
        <family val="2"/>
      </rPr>
      <t>. Población de 5 y más años de edad por condición migratoria interna, según distrito. Periodo 2017-2022</t>
    </r>
  </si>
  <si>
    <r>
      <rPr>
        <b/>
        <sz val="11"/>
        <rFont val="Arial"/>
        <family val="2"/>
      </rPr>
      <t>Departamento Central.</t>
    </r>
    <r>
      <rPr>
        <sz val="11"/>
        <rFont val="Arial"/>
        <family val="2"/>
      </rPr>
      <t xml:space="preserve"> Población de 5 y más años de edad por condición migratoria interna, según distrito. Periodo 2017-2022</t>
    </r>
  </si>
  <si>
    <r>
      <rPr>
        <b/>
        <sz val="11"/>
        <rFont val="Arial"/>
        <family val="2"/>
      </rPr>
      <t>Departamento Ñeembucú.</t>
    </r>
    <r>
      <rPr>
        <sz val="11"/>
        <rFont val="Arial"/>
        <family val="2"/>
      </rPr>
      <t xml:space="preserve"> Población de 5 y más años de edad por condición migratoria interna, según distrito. Periodo 2017-2022</t>
    </r>
  </si>
  <si>
    <r>
      <rPr>
        <b/>
        <sz val="11"/>
        <rFont val="Arial"/>
        <family val="2"/>
      </rPr>
      <t>Departamento Amambay</t>
    </r>
    <r>
      <rPr>
        <sz val="11"/>
        <rFont val="Arial"/>
        <family val="2"/>
      </rPr>
      <t>. Población de 5 y más años de edad por condición migratoria interna, según distrito. Periodo 2017-2022</t>
    </r>
  </si>
  <si>
    <r>
      <rPr>
        <b/>
        <sz val="11"/>
        <rFont val="Arial"/>
        <family val="2"/>
      </rPr>
      <t>Departamento Canindeyú</t>
    </r>
    <r>
      <rPr>
        <sz val="11"/>
        <rFont val="Arial"/>
        <family val="2"/>
      </rPr>
      <t>. Población de 5 y más años de edad por condición migratoria interna, según distrito. Periodo 2017-2022</t>
    </r>
  </si>
  <si>
    <r>
      <rPr>
        <b/>
        <sz val="11"/>
        <rFont val="Arial"/>
        <family val="2"/>
      </rPr>
      <t>Departamento Presidente Hayes.</t>
    </r>
    <r>
      <rPr>
        <sz val="11"/>
        <rFont val="Arial"/>
        <family val="2"/>
      </rPr>
      <t xml:space="preserve"> Población de 5 y más años de edad por condición migratoria interna, según distrito. Periodo 2017-2022</t>
    </r>
  </si>
  <si>
    <r>
      <rPr>
        <b/>
        <sz val="11"/>
        <rFont val="Arial"/>
        <family val="2"/>
      </rPr>
      <t>Departamento Boquerón.</t>
    </r>
    <r>
      <rPr>
        <sz val="11"/>
        <rFont val="Arial"/>
        <family val="2"/>
      </rPr>
      <t xml:space="preserve"> Población de 5 y más años de edad por condición migratoria interna, según distrito. Periodo 2017-2022</t>
    </r>
  </si>
  <si>
    <r>
      <rPr>
        <b/>
        <sz val="11"/>
        <rFont val="Arial"/>
        <family val="2"/>
      </rPr>
      <t>Departamento Alto Paraguay</t>
    </r>
    <r>
      <rPr>
        <sz val="11"/>
        <rFont val="Arial"/>
        <family val="2"/>
      </rPr>
      <t>. Población de 5 y más años de edad por condición migratoria interna, según distrito. Periodo 2017-2022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</si>
</sst>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164" formatCode="_-* #,##0.00\ _€_-;\-* #,##0.00\ _€_-;_-* &quot;-&quot;??\ _€_-;_-@_-"/>
    <numFmt numFmtId="165" formatCode="#,##0.0"/>
    <numFmt numFmtId="166" formatCode="_-* #,##0\ _€_-;\-* #,##0\ _€_-;_-* &quot;-&quot;??\ _€_-;_-@_-"/>
    <numFmt numFmtId="167" formatCode="#,##0_ ;[Red]\-#,##0\ "/>
    <numFmt numFmtId="168" formatCode="0.0%"/>
    <numFmt numFmtId="169" formatCode="0.0"/>
    <numFmt numFmtId="170" formatCode="###0"/>
    <numFmt numFmtId="171" formatCode="###0.0"/>
    <numFmt numFmtId="172" formatCode="_ * #,##0.0_ ;_ * \-#,##0.0_ ;_ * &quot;-&quot;?_ ;_ @_ "/>
    <numFmt numFmtId="173" formatCode="_ * #,##0.0_ ;_ * \-#,##0.0_ ;_ * &quot;-&quot;_ ;_ @_ "/>
  </numFmts>
  <fonts count="4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9"/>
      <color theme="1"/>
      <name val="Calibri"/>
      <family val="2"/>
      <scheme val="minor"/>
    </font>
    <font>
      <sz val="9"/>
      <color rgb="FFFF000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indexed="60"/>
      <name val="Arial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60"/>
      <name val="Arial Bold"/>
    </font>
    <font>
      <sz val="10"/>
      <name val="Arial"/>
      <family val="2"/>
    </font>
    <font>
      <sz val="9"/>
      <color indexed="62"/>
      <name val="Arial"/>
      <family val="2"/>
    </font>
    <font>
      <sz val="9"/>
      <color indexed="60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b/>
      <sz val="16"/>
      <color theme="0"/>
      <name val="Arial"/>
      <family val="2"/>
    </font>
    <font>
      <b/>
      <sz val="11"/>
      <color indexed="6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0"/>
      <name val="Arial"/>
      <family val="2"/>
    </font>
    <font>
      <sz val="11"/>
      <color indexed="60"/>
      <name val="Arial"/>
      <family val="2"/>
    </font>
    <font>
      <sz val="12"/>
      <color rgb="FFFF000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3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39">
    <xf numFmtId="0" fontId="0" fillId="0" borderId="0"/>
    <xf numFmtId="0" fontId="3" fillId="0" borderId="0"/>
    <xf numFmtId="164" fontId="8" fillId="0" borderId="0" applyFont="0" applyFill="0" applyBorder="0" applyAlignment="0" applyProtection="0"/>
    <xf numFmtId="0" fontId="8" fillId="0" borderId="0"/>
    <xf numFmtId="0" fontId="2" fillId="0" borderId="0"/>
    <xf numFmtId="9" fontId="8" fillId="0" borderId="0" applyFont="0" applyFill="0" applyBorder="0" applyAlignment="0" applyProtection="0"/>
    <xf numFmtId="0" fontId="16" fillId="0" borderId="0"/>
    <xf numFmtId="0" fontId="2" fillId="0" borderId="0"/>
    <xf numFmtId="0" fontId="2" fillId="0" borderId="0"/>
    <xf numFmtId="0" fontId="2" fillId="0" borderId="0"/>
    <xf numFmtId="41" fontId="8" fillId="0" borderId="0" applyFont="0" applyFill="0" applyBorder="0" applyAlignment="0" applyProtection="0"/>
    <xf numFmtId="0" fontId="2" fillId="0" borderId="0"/>
    <xf numFmtId="0" fontId="24" fillId="0" borderId="0" applyNumberFormat="0" applyFill="0" applyBorder="0" applyAlignment="0" applyProtection="0"/>
    <xf numFmtId="0" fontId="26" fillId="0" borderId="0"/>
    <xf numFmtId="41" fontId="8" fillId="0" borderId="0" applyFont="0" applyFill="0" applyBorder="0" applyAlignment="0" applyProtection="0"/>
    <xf numFmtId="0" fontId="2" fillId="0" borderId="0"/>
    <xf numFmtId="0" fontId="2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296">
    <xf numFmtId="0" fontId="0" fillId="0" borderId="0" xfId="0"/>
    <xf numFmtId="0" fontId="3" fillId="0" borderId="0" xfId="1"/>
    <xf numFmtId="0" fontId="6" fillId="3" borderId="0" xfId="0" applyFont="1" applyFill="1" applyAlignment="1">
      <alignment horizontal="left"/>
    </xf>
    <xf numFmtId="0" fontId="7" fillId="0" borderId="0" xfId="0" applyFont="1"/>
    <xf numFmtId="3" fontId="2" fillId="0" borderId="0" xfId="0" applyNumberFormat="1" applyFont="1" applyAlignment="1">
      <alignment horizontal="left"/>
    </xf>
    <xf numFmtId="0" fontId="9" fillId="0" borderId="0" xfId="0" applyFont="1"/>
    <xf numFmtId="0" fontId="0" fillId="0" borderId="5" xfId="0" applyBorder="1"/>
    <xf numFmtId="166" fontId="13" fillId="0" borderId="0" xfId="2" applyNumberFormat="1" applyFont="1" applyAlignment="1">
      <alignment horizontal="right" wrapText="1"/>
    </xf>
    <xf numFmtId="3" fontId="2" fillId="3" borderId="0" xfId="0" applyNumberFormat="1" applyFont="1" applyFill="1" applyAlignment="1">
      <alignment horizontal="left"/>
    </xf>
    <xf numFmtId="0" fontId="6" fillId="3" borderId="5" xfId="0" applyFont="1" applyFill="1" applyBorder="1" applyAlignment="1">
      <alignment horizontal="left"/>
    </xf>
    <xf numFmtId="166" fontId="2" fillId="0" borderId="0" xfId="2" applyNumberFormat="1" applyFont="1" applyAlignment="1">
      <alignment horizontal="right" wrapText="1"/>
    </xf>
    <xf numFmtId="0" fontId="2" fillId="0" borderId="0" xfId="4"/>
    <xf numFmtId="166" fontId="2" fillId="3" borderId="0" xfId="2" applyNumberFormat="1" applyFont="1" applyFill="1" applyBorder="1" applyAlignment="1">
      <alignment horizontal="right" vertical="top" wrapText="1"/>
    </xf>
    <xf numFmtId="166" fontId="2" fillId="3" borderId="8" xfId="2" applyNumberFormat="1" applyFont="1" applyFill="1" applyBorder="1" applyAlignment="1">
      <alignment horizontal="right" vertical="top" wrapText="1"/>
    </xf>
    <xf numFmtId="0" fontId="1" fillId="0" borderId="0" xfId="0" applyFont="1" applyAlignment="1">
      <alignment horizontal="left"/>
    </xf>
    <xf numFmtId="166" fontId="2" fillId="2" borderId="0" xfId="2" applyNumberFormat="1" applyFont="1" applyFill="1" applyBorder="1" applyAlignment="1">
      <alignment horizontal="right" vertical="top" wrapText="1"/>
    </xf>
    <xf numFmtId="0" fontId="2" fillId="3" borderId="8" xfId="4" applyFill="1" applyBorder="1" applyAlignment="1">
      <alignment vertical="top"/>
    </xf>
    <xf numFmtId="0" fontId="13" fillId="0" borderId="0" xfId="0" applyFont="1"/>
    <xf numFmtId="0" fontId="2" fillId="3" borderId="0" xfId="4" applyFill="1" applyAlignment="1">
      <alignment vertical="top"/>
    </xf>
    <xf numFmtId="166" fontId="2" fillId="2" borderId="8" xfId="2" applyNumberFormat="1" applyFont="1" applyFill="1" applyBorder="1" applyAlignment="1">
      <alignment horizontal="right" vertical="top" wrapText="1"/>
    </xf>
    <xf numFmtId="169" fontId="2" fillId="0" borderId="0" xfId="4" applyNumberFormat="1"/>
    <xf numFmtId="168" fontId="4" fillId="3" borderId="8" xfId="5" applyNumberFormat="1" applyFont="1" applyFill="1" applyBorder="1" applyAlignment="1">
      <alignment horizontal="right" wrapText="1"/>
    </xf>
    <xf numFmtId="0" fontId="14" fillId="0" borderId="0" xfId="0" applyFont="1"/>
    <xf numFmtId="0" fontId="15" fillId="0" borderId="0" xfId="0" applyFont="1"/>
    <xf numFmtId="0" fontId="13" fillId="6" borderId="0" xfId="6" applyFont="1" applyFill="1"/>
    <xf numFmtId="0" fontId="0" fillId="3" borderId="0" xfId="0" applyFill="1"/>
    <xf numFmtId="0" fontId="2" fillId="3" borderId="0" xfId="7" applyFill="1"/>
    <xf numFmtId="167" fontId="17" fillId="0" borderId="6" xfId="3" applyNumberFormat="1" applyFont="1" applyBorder="1"/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13" fillId="3" borderId="0" xfId="0" applyFont="1" applyFill="1"/>
    <xf numFmtId="0" fontId="21" fillId="3" borderId="0" xfId="7" applyFont="1" applyFill="1" applyAlignment="1">
      <alignment horizontal="center" wrapText="1"/>
    </xf>
    <xf numFmtId="0" fontId="21" fillId="0" borderId="0" xfId="8" applyFont="1" applyAlignment="1">
      <alignment horizontal="center" wrapText="1"/>
    </xf>
    <xf numFmtId="0" fontId="21" fillId="0" borderId="0" xfId="9" applyFont="1" applyAlignment="1">
      <alignment horizontal="center" wrapText="1"/>
    </xf>
    <xf numFmtId="0" fontId="19" fillId="3" borderId="5" xfId="0" applyFont="1" applyFill="1" applyBorder="1"/>
    <xf numFmtId="0" fontId="13" fillId="0" borderId="0" xfId="6" applyFont="1"/>
    <xf numFmtId="0" fontId="13" fillId="0" borderId="0" xfId="6" applyFont="1" applyAlignment="1">
      <alignment horizontal="left"/>
    </xf>
    <xf numFmtId="0" fontId="16" fillId="0" borderId="0" xfId="6"/>
    <xf numFmtId="0" fontId="23" fillId="3" borderId="0" xfId="0" applyFont="1" applyFill="1" applyAlignment="1">
      <alignment horizontal="center" vertical="center" wrapText="1"/>
    </xf>
    <xf numFmtId="0" fontId="23" fillId="3" borderId="0" xfId="0" applyFont="1" applyFill="1" applyAlignment="1">
      <alignment horizontal="center" vertical="center"/>
    </xf>
    <xf numFmtId="0" fontId="1" fillId="3" borderId="0" xfId="0" applyFont="1" applyFill="1"/>
    <xf numFmtId="0" fontId="1" fillId="0" borderId="0" xfId="0" applyFont="1"/>
    <xf numFmtId="0" fontId="4" fillId="7" borderId="0" xfId="0" applyFont="1" applyFill="1"/>
    <xf numFmtId="0" fontId="4" fillId="8" borderId="11" xfId="4" applyFont="1" applyFill="1" applyBorder="1" applyAlignment="1">
      <alignment horizontal="right" wrapText="1"/>
    </xf>
    <xf numFmtId="0" fontId="20" fillId="0" borderId="0" xfId="0" applyFont="1"/>
    <xf numFmtId="41" fontId="13" fillId="0" borderId="0" xfId="10" applyFont="1" applyAlignment="1">
      <alignment horizontal="right" wrapText="1"/>
    </xf>
    <xf numFmtId="41" fontId="13" fillId="3" borderId="0" xfId="10" applyFont="1" applyFill="1" applyAlignment="1">
      <alignment horizontal="right" wrapText="1"/>
    </xf>
    <xf numFmtId="41" fontId="2" fillId="0" borderId="0" xfId="10" applyFont="1" applyAlignment="1"/>
    <xf numFmtId="41" fontId="4" fillId="7" borderId="0" xfId="10" applyFont="1" applyFill="1" applyAlignment="1">
      <alignment horizontal="right" wrapText="1"/>
    </xf>
    <xf numFmtId="41" fontId="2" fillId="3" borderId="0" xfId="10" applyFont="1" applyFill="1" applyAlignment="1">
      <alignment horizontal="right" wrapText="1"/>
    </xf>
    <xf numFmtId="41" fontId="2" fillId="0" borderId="0" xfId="10" applyFont="1" applyAlignment="1">
      <alignment horizontal="right" wrapText="1"/>
    </xf>
    <xf numFmtId="41" fontId="22" fillId="0" borderId="0" xfId="10" applyFont="1" applyFill="1" applyBorder="1" applyAlignment="1">
      <alignment horizontal="right" wrapText="1"/>
    </xf>
    <xf numFmtId="0" fontId="12" fillId="4" borderId="0" xfId="0" applyFont="1" applyFill="1"/>
    <xf numFmtId="41" fontId="0" fillId="0" borderId="0" xfId="0" applyNumberFormat="1"/>
    <xf numFmtId="172" fontId="0" fillId="0" borderId="0" xfId="0" applyNumberFormat="1"/>
    <xf numFmtId="0" fontId="26" fillId="0" borderId="0" xfId="13"/>
    <xf numFmtId="0" fontId="27" fillId="0" borderId="0" xfId="13" applyFont="1" applyAlignment="1">
      <alignment horizontal="center" wrapText="1"/>
    </xf>
    <xf numFmtId="0" fontId="27" fillId="0" borderId="0" xfId="13" applyFont="1" applyAlignment="1">
      <alignment horizontal="left" vertical="top"/>
    </xf>
    <xf numFmtId="170" fontId="28" fillId="0" borderId="0" xfId="13" applyNumberFormat="1" applyFont="1" applyAlignment="1">
      <alignment horizontal="right" vertical="top"/>
    </xf>
    <xf numFmtId="171" fontId="28" fillId="0" borderId="0" xfId="13" applyNumberFormat="1" applyFont="1" applyAlignment="1">
      <alignment horizontal="right" vertical="top"/>
    </xf>
    <xf numFmtId="168" fontId="2" fillId="0" borderId="0" xfId="4" applyNumberFormat="1"/>
    <xf numFmtId="0" fontId="27" fillId="0" borderId="0" xfId="13" applyFont="1" applyAlignment="1">
      <alignment vertical="top" wrapText="1"/>
    </xf>
    <xf numFmtId="165" fontId="0" fillId="0" borderId="0" xfId="0" applyNumberFormat="1"/>
    <xf numFmtId="166" fontId="2" fillId="0" borderId="0" xfId="2" applyNumberFormat="1" applyFont="1" applyBorder="1" applyAlignment="1">
      <alignment horizontal="right" wrapText="1"/>
    </xf>
    <xf numFmtId="166" fontId="2" fillId="0" borderId="8" xfId="2" applyNumberFormat="1" applyFont="1" applyBorder="1" applyAlignment="1">
      <alignment horizontal="right" wrapText="1"/>
    </xf>
    <xf numFmtId="168" fontId="2" fillId="0" borderId="0" xfId="0" applyNumberFormat="1" applyFont="1" applyAlignment="1">
      <alignment horizontal="right" wrapText="1"/>
    </xf>
    <xf numFmtId="173" fontId="15" fillId="0" borderId="0" xfId="0" applyNumberFormat="1" applyFont="1"/>
    <xf numFmtId="165" fontId="3" fillId="3" borderId="0" xfId="1" applyNumberFormat="1" applyFill="1"/>
    <xf numFmtId="0" fontId="2" fillId="0" borderId="0" xfId="15"/>
    <xf numFmtId="0" fontId="4" fillId="4" borderId="0" xfId="4" applyFont="1" applyFill="1" applyAlignment="1">
      <alignment vertical="top"/>
    </xf>
    <xf numFmtId="166" fontId="4" fillId="4" borderId="0" xfId="2" applyNumberFormat="1" applyFont="1" applyFill="1" applyAlignment="1">
      <alignment horizontal="right" wrapText="1"/>
    </xf>
    <xf numFmtId="166" fontId="4" fillId="4" borderId="0" xfId="2" applyNumberFormat="1" applyFont="1" applyFill="1" applyBorder="1" applyAlignment="1">
      <alignment horizontal="right" vertical="top" wrapText="1"/>
    </xf>
    <xf numFmtId="166" fontId="4" fillId="4" borderId="9" xfId="2" applyNumberFormat="1" applyFont="1" applyFill="1" applyBorder="1" applyAlignment="1">
      <alignment horizontal="right" vertical="top" wrapText="1"/>
    </xf>
    <xf numFmtId="0" fontId="4" fillId="4" borderId="9" xfId="4" applyFont="1" applyFill="1" applyBorder="1" applyAlignment="1">
      <alignment vertical="top"/>
    </xf>
    <xf numFmtId="168" fontId="4" fillId="4" borderId="0" xfId="0" applyNumberFormat="1" applyFont="1" applyFill="1" applyAlignment="1">
      <alignment horizontal="right" wrapText="1"/>
    </xf>
    <xf numFmtId="0" fontId="2" fillId="0" borderId="0" xfId="16"/>
    <xf numFmtId="172" fontId="7" fillId="0" borderId="0" xfId="0" applyNumberFormat="1" applyFont="1"/>
    <xf numFmtId="166" fontId="0" fillId="0" borderId="0" xfId="0" applyNumberFormat="1"/>
    <xf numFmtId="166" fontId="4" fillId="8" borderId="1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2" fillId="0" borderId="0" xfId="0" applyFont="1"/>
    <xf numFmtId="166" fontId="4" fillId="0" borderId="0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/>
    </xf>
    <xf numFmtId="0" fontId="2" fillId="3" borderId="25" xfId="16" applyFill="1" applyBorder="1" applyAlignment="1">
      <alignment vertical="top"/>
    </xf>
    <xf numFmtId="41" fontId="13" fillId="0" borderId="25" xfId="10" applyFont="1" applyBorder="1"/>
    <xf numFmtId="41" fontId="13" fillId="0" borderId="0" xfId="10" applyFont="1" applyBorder="1"/>
    <xf numFmtId="41" fontId="13" fillId="0" borderId="24" xfId="10" applyFont="1" applyBorder="1"/>
    <xf numFmtId="0" fontId="2" fillId="3" borderId="20" xfId="16" applyFill="1" applyBorder="1" applyAlignment="1">
      <alignment vertical="top"/>
    </xf>
    <xf numFmtId="41" fontId="13" fillId="0" borderId="20" xfId="10" applyFont="1" applyBorder="1"/>
    <xf numFmtId="41" fontId="13" fillId="0" borderId="23" xfId="10" applyFont="1" applyBorder="1"/>
    <xf numFmtId="41" fontId="13" fillId="0" borderId="22" xfId="10" applyFont="1" applyBorder="1"/>
    <xf numFmtId="41" fontId="4" fillId="7" borderId="0" xfId="10" applyFont="1" applyFill="1" applyAlignment="1">
      <alignment horizontal="right"/>
    </xf>
    <xf numFmtId="41" fontId="2" fillId="3" borderId="0" xfId="10" applyFont="1" applyFill="1" applyAlignment="1">
      <alignment horizontal="right"/>
    </xf>
    <xf numFmtId="41" fontId="2" fillId="0" borderId="0" xfId="10" applyFont="1" applyAlignment="1">
      <alignment horizontal="right"/>
    </xf>
    <xf numFmtId="41" fontId="4" fillId="7" borderId="0" xfId="10" applyFont="1" applyFill="1" applyAlignment="1"/>
    <xf numFmtId="41" fontId="2" fillId="3" borderId="0" xfId="10" applyFont="1" applyFill="1" applyAlignment="1"/>
    <xf numFmtId="3" fontId="2" fillId="3" borderId="0" xfId="0" applyNumberFormat="1" applyFont="1" applyFill="1" applyAlignment="1">
      <alignment horizontal="right" wrapText="1"/>
    </xf>
    <xf numFmtId="3" fontId="2" fillId="0" borderId="0" xfId="0" applyNumberFormat="1" applyFont="1" applyAlignment="1">
      <alignment horizontal="right" wrapText="1"/>
    </xf>
    <xf numFmtId="0" fontId="4" fillId="8" borderId="1" xfId="0" applyFont="1" applyFill="1" applyBorder="1" applyAlignment="1">
      <alignment horizontal="center" vertical="center" wrapText="1"/>
    </xf>
    <xf numFmtId="0" fontId="15" fillId="3" borderId="0" xfId="0" applyFont="1" applyFill="1"/>
    <xf numFmtId="0" fontId="2" fillId="0" borderId="23" xfId="0" applyFont="1" applyBorder="1" applyAlignment="1">
      <alignment wrapText="1"/>
    </xf>
    <xf numFmtId="166" fontId="4" fillId="8" borderId="1" xfId="2" applyNumberFormat="1" applyFont="1" applyFill="1" applyBorder="1" applyAlignment="1">
      <alignment horizontal="center" vertical="top" wrapText="1"/>
    </xf>
    <xf numFmtId="166" fontId="4" fillId="8" borderId="1" xfId="2" applyNumberFormat="1" applyFont="1" applyFill="1" applyBorder="1" applyAlignment="1">
      <alignment vertical="center" wrapText="1"/>
    </xf>
    <xf numFmtId="0" fontId="15" fillId="0" borderId="7" xfId="0" applyFont="1" applyBorder="1" applyAlignment="1">
      <alignment horizontal="left" wrapText="1"/>
    </xf>
    <xf numFmtId="3" fontId="4" fillId="0" borderId="0" xfId="0" applyNumberFormat="1" applyFont="1" applyAlignment="1">
      <alignment horizontal="left"/>
    </xf>
    <xf numFmtId="41" fontId="4" fillId="0" borderId="0" xfId="10" applyFont="1" applyFill="1" applyBorder="1" applyAlignment="1">
      <alignment horizontal="right"/>
    </xf>
    <xf numFmtId="41" fontId="12" fillId="0" borderId="0" xfId="10" applyFont="1" applyFill="1" applyBorder="1" applyAlignment="1">
      <alignment horizontal="right" wrapText="1"/>
    </xf>
    <xf numFmtId="41" fontId="4" fillId="0" borderId="0" xfId="10" applyFont="1" applyFill="1" applyBorder="1" applyAlignment="1">
      <alignment horizontal="right" wrapText="1"/>
    </xf>
    <xf numFmtId="0" fontId="4" fillId="8" borderId="24" xfId="16" applyFont="1" applyFill="1" applyBorder="1" applyAlignment="1">
      <alignment horizontal="center" vertical="center" wrapText="1"/>
    </xf>
    <xf numFmtId="41" fontId="4" fillId="8" borderId="0" xfId="10" applyFont="1" applyFill="1" applyBorder="1" applyAlignment="1">
      <alignment horizontal="center" vertical="center" wrapText="1"/>
    </xf>
    <xf numFmtId="0" fontId="12" fillId="7" borderId="0" xfId="0" applyFont="1" applyFill="1" applyAlignment="1">
      <alignment horizontal="left" wrapText="1"/>
    </xf>
    <xf numFmtId="41" fontId="12" fillId="7" borderId="0" xfId="10" applyFont="1" applyFill="1" applyAlignment="1">
      <alignment horizontal="right" wrapText="1"/>
    </xf>
    <xf numFmtId="0" fontId="13" fillId="0" borderId="0" xfId="0" applyFont="1" applyAlignment="1">
      <alignment horizontal="left" wrapText="1"/>
    </xf>
    <xf numFmtId="0" fontId="13" fillId="0" borderId="23" xfId="0" applyFont="1" applyBorder="1" applyAlignment="1">
      <alignment horizontal="left" wrapText="1"/>
    </xf>
    <xf numFmtId="41" fontId="13" fillId="0" borderId="23" xfId="10" applyFont="1" applyBorder="1" applyAlignment="1">
      <alignment horizontal="right" wrapText="1"/>
    </xf>
    <xf numFmtId="0" fontId="30" fillId="0" borderId="0" xfId="6" applyFont="1"/>
    <xf numFmtId="0" fontId="4" fillId="8" borderId="0" xfId="0" applyFont="1" applyFill="1" applyAlignment="1">
      <alignment horizontal="center" vertical="center" wrapText="1"/>
    </xf>
    <xf numFmtId="0" fontId="4" fillId="8" borderId="25" xfId="0" applyFont="1" applyFill="1" applyBorder="1" applyAlignment="1">
      <alignment horizontal="center" vertical="center" wrapText="1"/>
    </xf>
    <xf numFmtId="41" fontId="15" fillId="0" borderId="0" xfId="0" applyNumberFormat="1" applyFont="1"/>
    <xf numFmtId="0" fontId="2" fillId="0" borderId="0" xfId="0" applyFont="1" applyAlignment="1">
      <alignment horizontal="left" vertical="center" wrapText="1"/>
    </xf>
    <xf numFmtId="41" fontId="2" fillId="0" borderId="0" xfId="10" applyFont="1" applyFill="1" applyBorder="1" applyAlignment="1">
      <alignment horizontal="right" wrapText="1"/>
    </xf>
    <xf numFmtId="0" fontId="2" fillId="0" borderId="23" xfId="0" applyFont="1" applyBorder="1" applyAlignment="1">
      <alignment horizontal="left" vertical="center" wrapText="1"/>
    </xf>
    <xf numFmtId="41" fontId="2" fillId="0" borderId="23" xfId="10" applyFont="1" applyFill="1" applyBorder="1" applyAlignment="1">
      <alignment horizontal="right" wrapText="1"/>
    </xf>
    <xf numFmtId="41" fontId="13" fillId="3" borderId="0" xfId="10" applyFont="1" applyFill="1" applyBorder="1" applyAlignment="1">
      <alignment horizontal="right" wrapText="1"/>
    </xf>
    <xf numFmtId="0" fontId="15" fillId="0" borderId="5" xfId="0" applyFont="1" applyBorder="1"/>
    <xf numFmtId="0" fontId="19" fillId="3" borderId="5" xfId="0" applyFont="1" applyFill="1" applyBorder="1" applyAlignment="1">
      <alignment horizontal="left"/>
    </xf>
    <xf numFmtId="0" fontId="15" fillId="0" borderId="0" xfId="0" applyFont="1" applyAlignment="1">
      <alignment horizontal="left" wrapText="1"/>
    </xf>
    <xf numFmtId="0" fontId="15" fillId="0" borderId="23" xfId="0" applyFont="1" applyBorder="1" applyAlignment="1">
      <alignment horizontal="left" wrapText="1"/>
    </xf>
    <xf numFmtId="41" fontId="0" fillId="12" borderId="0" xfId="0" applyNumberFormat="1" applyFill="1"/>
    <xf numFmtId="41" fontId="0" fillId="0" borderId="0" xfId="0" applyNumberFormat="1" applyAlignment="1">
      <alignment horizontal="left" wrapText="1" indent="1"/>
    </xf>
    <xf numFmtId="166" fontId="0" fillId="13" borderId="0" xfId="0" applyNumberFormat="1" applyFill="1" applyAlignment="1">
      <alignment horizontal="left" wrapText="1" indent="1"/>
    </xf>
    <xf numFmtId="0" fontId="2" fillId="0" borderId="0" xfId="11"/>
    <xf numFmtId="41" fontId="14" fillId="0" borderId="0" xfId="0" applyNumberFormat="1" applyFont="1"/>
    <xf numFmtId="0" fontId="25" fillId="0" borderId="0" xfId="13" applyFont="1" applyAlignment="1">
      <alignment vertical="center" wrapText="1"/>
    </xf>
    <xf numFmtId="41" fontId="0" fillId="0" borderId="0" xfId="10" applyFont="1"/>
    <xf numFmtId="0" fontId="9" fillId="12" borderId="0" xfId="0" applyFont="1" applyFill="1"/>
    <xf numFmtId="0" fontId="12" fillId="14" borderId="4" xfId="0" applyFont="1" applyFill="1" applyBorder="1" applyAlignment="1">
      <alignment horizontal="center" vertical="center" wrapText="1"/>
    </xf>
    <xf numFmtId="0" fontId="12" fillId="14" borderId="1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/>
    </xf>
    <xf numFmtId="0" fontId="12" fillId="15" borderId="0" xfId="0" applyFont="1" applyFill="1"/>
    <xf numFmtId="41" fontId="12" fillId="15" borderId="0" xfId="10" applyFont="1" applyFill="1" applyBorder="1" applyAlignment="1">
      <alignment horizontal="right" wrapText="1"/>
    </xf>
    <xf numFmtId="41" fontId="12" fillId="15" borderId="0" xfId="10" applyFont="1" applyFill="1" applyAlignment="1">
      <alignment horizontal="right" wrapText="1"/>
    </xf>
    <xf numFmtId="0" fontId="0" fillId="3" borderId="5" xfId="0" applyFill="1" applyBorder="1"/>
    <xf numFmtId="166" fontId="2" fillId="0" borderId="0" xfId="2" applyNumberFormat="1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41" fontId="4" fillId="4" borderId="0" xfId="10" applyFont="1" applyFill="1" applyBorder="1" applyAlignment="1"/>
    <xf numFmtId="41" fontId="4" fillId="4" borderId="0" xfId="10" applyFont="1" applyFill="1" applyAlignment="1"/>
    <xf numFmtId="41" fontId="4" fillId="4" borderId="0" xfId="10" applyFont="1" applyFill="1" applyBorder="1" applyAlignment="1">
      <alignment vertical="center"/>
    </xf>
    <xf numFmtId="41" fontId="2" fillId="0" borderId="0" xfId="10" applyFont="1" applyFill="1" applyAlignment="1"/>
    <xf numFmtId="41" fontId="2" fillId="0" borderId="0" xfId="10" applyFont="1" applyFill="1" applyBorder="1" applyAlignment="1"/>
    <xf numFmtId="41" fontId="2" fillId="0" borderId="0" xfId="10" applyFont="1" applyFill="1" applyBorder="1" applyAlignment="1">
      <alignment vertical="center"/>
    </xf>
    <xf numFmtId="41" fontId="2" fillId="0" borderId="23" xfId="10" applyFont="1" applyBorder="1" applyAlignment="1">
      <alignment vertical="center"/>
    </xf>
    <xf numFmtId="41" fontId="2" fillId="0" borderId="23" xfId="10" applyFont="1" applyBorder="1" applyAlignment="1"/>
    <xf numFmtId="0" fontId="4" fillId="3" borderId="8" xfId="4" applyFont="1" applyFill="1" applyBorder="1" applyAlignment="1">
      <alignment horizontal="left" vertical="center" wrapText="1"/>
    </xf>
    <xf numFmtId="168" fontId="4" fillId="0" borderId="8" xfId="0" applyNumberFormat="1" applyFont="1" applyBorder="1" applyAlignment="1">
      <alignment horizontal="right" vertical="center" wrapText="1"/>
    </xf>
    <xf numFmtId="168" fontId="4" fillId="3" borderId="8" xfId="4" applyNumberFormat="1" applyFont="1" applyFill="1" applyBorder="1" applyAlignment="1">
      <alignment horizontal="right" vertical="center" wrapText="1"/>
    </xf>
    <xf numFmtId="168" fontId="4" fillId="3" borderId="8" xfId="5" applyNumberFormat="1" applyFont="1" applyFill="1" applyBorder="1" applyAlignment="1">
      <alignment horizontal="right" vertical="center" wrapText="1"/>
    </xf>
    <xf numFmtId="41" fontId="13" fillId="0" borderId="0" xfId="10" applyFont="1" applyAlignment="1">
      <alignment horizontal="right"/>
    </xf>
    <xf numFmtId="0" fontId="10" fillId="10" borderId="18" xfId="12" quotePrefix="1" applyFont="1" applyFill="1" applyBorder="1"/>
    <xf numFmtId="0" fontId="32" fillId="11" borderId="18" xfId="0" applyFont="1" applyFill="1" applyBorder="1" applyAlignment="1">
      <alignment horizontal="center" vertical="center"/>
    </xf>
    <xf numFmtId="0" fontId="14" fillId="0" borderId="0" xfId="0" applyFont="1" applyAlignment="1"/>
    <xf numFmtId="0" fontId="15" fillId="3" borderId="0" xfId="0" applyFont="1" applyFill="1"/>
    <xf numFmtId="0" fontId="0" fillId="0" borderId="0" xfId="0" applyFont="1"/>
    <xf numFmtId="0" fontId="12" fillId="3" borderId="0" xfId="0" applyFont="1" applyFill="1"/>
    <xf numFmtId="0" fontId="11" fillId="8" borderId="1" xfId="1" applyFont="1" applyFill="1" applyBorder="1" applyAlignment="1">
      <alignment horizontal="center" vertical="center" textRotation="90" wrapText="1"/>
    </xf>
    <xf numFmtId="0" fontId="33" fillId="3" borderId="0" xfId="7" applyFont="1" applyFill="1" applyAlignment="1">
      <alignment horizontal="center" wrapText="1"/>
    </xf>
    <xf numFmtId="0" fontId="33" fillId="0" borderId="0" xfId="8" applyFont="1" applyAlignment="1">
      <alignment horizontal="center" wrapText="1"/>
    </xf>
    <xf numFmtId="0" fontId="11" fillId="3" borderId="0" xfId="7" applyFont="1" applyFill="1"/>
    <xf numFmtId="0" fontId="33" fillId="0" borderId="0" xfId="9" applyFont="1" applyAlignment="1">
      <alignment horizontal="center" wrapText="1"/>
    </xf>
    <xf numFmtId="0" fontId="11" fillId="7" borderId="1" xfId="1" applyFont="1" applyFill="1" applyBorder="1" applyAlignment="1">
      <alignment horizontal="left" vertical="top"/>
    </xf>
    <xf numFmtId="41" fontId="11" fillId="7" borderId="1" xfId="10" applyFont="1" applyFill="1" applyBorder="1" applyAlignment="1">
      <alignment horizontal="right" vertical="top"/>
    </xf>
    <xf numFmtId="0" fontId="10" fillId="3" borderId="1" xfId="1" applyFont="1" applyFill="1" applyBorder="1" applyAlignment="1">
      <alignment vertical="top"/>
    </xf>
    <xf numFmtId="41" fontId="10" fillId="3" borderId="1" xfId="10" applyFont="1" applyFill="1" applyBorder="1" applyAlignment="1">
      <alignment horizontal="right" vertical="top"/>
    </xf>
    <xf numFmtId="41" fontId="10" fillId="0" borderId="1" xfId="10" applyFont="1" applyFill="1" applyBorder="1" applyAlignment="1">
      <alignment horizontal="right" vertical="top"/>
    </xf>
    <xf numFmtId="0" fontId="34" fillId="0" borderId="0" xfId="0" applyFont="1"/>
    <xf numFmtId="0" fontId="29" fillId="0" borderId="0" xfId="0" applyFont="1"/>
    <xf numFmtId="0" fontId="14" fillId="3" borderId="0" xfId="0" applyFont="1" applyFill="1"/>
    <xf numFmtId="0" fontId="11" fillId="8" borderId="1" xfId="0" applyFont="1" applyFill="1" applyBorder="1" applyAlignment="1">
      <alignment horizontal="center" vertical="center" textRotation="90" wrapText="1"/>
    </xf>
    <xf numFmtId="0" fontId="36" fillId="3" borderId="0" xfId="0" applyFont="1" applyFill="1" applyAlignment="1">
      <alignment horizontal="center" vertical="center" wrapText="1"/>
    </xf>
    <xf numFmtId="0" fontId="36" fillId="3" borderId="0" xfId="0" applyFont="1" applyFill="1" applyAlignment="1">
      <alignment horizontal="center" vertical="center"/>
    </xf>
    <xf numFmtId="0" fontId="37" fillId="3" borderId="0" xfId="7" applyFont="1" applyFill="1" applyAlignment="1">
      <alignment horizontal="center" wrapText="1"/>
    </xf>
    <xf numFmtId="0" fontId="37" fillId="0" borderId="0" xfId="8" applyFont="1" applyAlignment="1">
      <alignment horizontal="center" wrapText="1"/>
    </xf>
    <xf numFmtId="0" fontId="10" fillId="3" borderId="0" xfId="7" applyFont="1" applyFill="1"/>
    <xf numFmtId="0" fontId="37" fillId="0" borderId="0" xfId="9" applyFont="1" applyAlignment="1">
      <alignment horizontal="center" wrapText="1"/>
    </xf>
    <xf numFmtId="0" fontId="11" fillId="7" borderId="0" xfId="0" applyFont="1" applyFill="1"/>
    <xf numFmtId="166" fontId="11" fillId="7" borderId="0" xfId="2" applyNumberFormat="1" applyFont="1" applyFill="1" applyBorder="1" applyAlignment="1">
      <alignment horizontal="right" wrapText="1"/>
    </xf>
    <xf numFmtId="3" fontId="10" fillId="0" borderId="0" xfId="0" applyNumberFormat="1" applyFont="1" applyAlignment="1">
      <alignment horizontal="left"/>
    </xf>
    <xf numFmtId="166" fontId="10" fillId="3" borderId="0" xfId="2" applyNumberFormat="1" applyFont="1" applyFill="1" applyAlignment="1">
      <alignment horizontal="right" wrapText="1"/>
    </xf>
    <xf numFmtId="166" fontId="15" fillId="3" borderId="0" xfId="2" applyNumberFormat="1" applyFont="1" applyFill="1" applyAlignment="1">
      <alignment horizontal="right" wrapText="1"/>
    </xf>
    <xf numFmtId="166" fontId="15" fillId="0" borderId="0" xfId="2" applyNumberFormat="1" applyFont="1" applyAlignment="1">
      <alignment horizontal="right" wrapText="1"/>
    </xf>
    <xf numFmtId="166" fontId="10" fillId="3" borderId="0" xfId="2" applyNumberFormat="1" applyFont="1" applyFill="1" applyBorder="1" applyAlignment="1">
      <alignment horizontal="right" vertical="center" wrapText="1"/>
    </xf>
    <xf numFmtId="3" fontId="10" fillId="0" borderId="7" xfId="0" applyNumberFormat="1" applyFont="1" applyBorder="1" applyAlignment="1">
      <alignment horizontal="left"/>
    </xf>
    <xf numFmtId="166" fontId="10" fillId="3" borderId="7" xfId="2" applyNumberFormat="1" applyFont="1" applyFill="1" applyBorder="1" applyAlignment="1">
      <alignment horizontal="right" wrapText="1"/>
    </xf>
    <xf numFmtId="166" fontId="15" fillId="3" borderId="7" xfId="2" applyNumberFormat="1" applyFont="1" applyFill="1" applyBorder="1" applyAlignment="1">
      <alignment horizontal="right" wrapText="1"/>
    </xf>
    <xf numFmtId="166" fontId="15" fillId="0" borderId="7" xfId="2" applyNumberFormat="1" applyFont="1" applyBorder="1" applyAlignment="1">
      <alignment horizontal="right" wrapText="1"/>
    </xf>
    <xf numFmtId="0" fontId="38" fillId="0" borderId="0" xfId="0" applyFont="1"/>
    <xf numFmtId="0" fontId="35" fillId="0" borderId="0" xfId="0" applyFont="1"/>
    <xf numFmtId="41" fontId="11" fillId="7" borderId="0" xfId="10" applyFont="1" applyFill="1" applyAlignment="1">
      <alignment horizontal="right" wrapText="1"/>
    </xf>
    <xf numFmtId="173" fontId="11" fillId="7" borderId="0" xfId="10" applyNumberFormat="1" applyFont="1" applyFill="1" applyAlignment="1">
      <alignment horizontal="right" wrapText="1"/>
    </xf>
    <xf numFmtId="3" fontId="10" fillId="3" borderId="0" xfId="0" applyNumberFormat="1" applyFont="1" applyFill="1" applyAlignment="1">
      <alignment horizontal="left"/>
    </xf>
    <xf numFmtId="41" fontId="10" fillId="3" borderId="0" xfId="10" applyFont="1" applyFill="1" applyAlignment="1">
      <alignment horizontal="right" wrapText="1"/>
    </xf>
    <xf numFmtId="41" fontId="15" fillId="3" borderId="0" xfId="10" applyFont="1" applyFill="1" applyAlignment="1">
      <alignment horizontal="right" wrapText="1"/>
    </xf>
    <xf numFmtId="173" fontId="10" fillId="3" borderId="0" xfId="10" applyNumberFormat="1" applyFont="1" applyFill="1" applyAlignment="1">
      <alignment horizontal="right" wrapText="1"/>
    </xf>
    <xf numFmtId="41" fontId="10" fillId="0" borderId="0" xfId="10" applyFont="1" applyAlignment="1">
      <alignment horizontal="right" wrapText="1"/>
    </xf>
    <xf numFmtId="41" fontId="39" fillId="0" borderId="0" xfId="10" applyFont="1" applyFill="1" applyBorder="1" applyAlignment="1">
      <alignment horizontal="right" wrapText="1"/>
    </xf>
    <xf numFmtId="41" fontId="15" fillId="0" borderId="0" xfId="10" applyFont="1" applyAlignment="1">
      <alignment horizontal="right" wrapText="1"/>
    </xf>
    <xf numFmtId="0" fontId="12" fillId="3" borderId="5" xfId="0" applyFont="1" applyFill="1" applyBorder="1"/>
    <xf numFmtId="0" fontId="14" fillId="3" borderId="5" xfId="0" applyFont="1" applyFill="1" applyBorder="1"/>
    <xf numFmtId="0" fontId="0" fillId="0" borderId="5" xfId="0" applyFont="1" applyBorder="1"/>
    <xf numFmtId="0" fontId="11" fillId="8" borderId="1" xfId="0" applyFont="1" applyFill="1" applyBorder="1" applyAlignment="1">
      <alignment horizontal="center" vertical="center"/>
    </xf>
    <xf numFmtId="0" fontId="11" fillId="7" borderId="0" xfId="0" applyFont="1" applyFill="1" applyAlignment="1">
      <alignment vertical="center" wrapText="1"/>
    </xf>
    <xf numFmtId="41" fontId="11" fillId="7" borderId="0" xfId="10" applyFont="1" applyFill="1" applyBorder="1" applyAlignment="1">
      <alignment horizontal="right" wrapText="1"/>
    </xf>
    <xf numFmtId="0" fontId="10" fillId="0" borderId="0" xfId="0" applyFont="1" applyAlignment="1">
      <alignment vertical="center" wrapText="1"/>
    </xf>
    <xf numFmtId="41" fontId="10" fillId="0" borderId="0" xfId="10" applyFont="1" applyFill="1" applyBorder="1" applyAlignment="1">
      <alignment horizontal="right" wrapText="1"/>
    </xf>
    <xf numFmtId="0" fontId="10" fillId="0" borderId="23" xfId="0" applyFont="1" applyBorder="1" applyAlignment="1">
      <alignment vertical="center" wrapText="1"/>
    </xf>
    <xf numFmtId="41" fontId="10" fillId="0" borderId="23" xfId="10" applyFont="1" applyFill="1" applyBorder="1" applyAlignment="1">
      <alignment horizontal="right" wrapText="1"/>
    </xf>
    <xf numFmtId="0" fontId="10" fillId="0" borderId="0" xfId="0" applyFont="1" applyAlignment="1">
      <alignment vertical="center"/>
    </xf>
    <xf numFmtId="0" fontId="11" fillId="10" borderId="18" xfId="0" applyFont="1" applyFill="1" applyBorder="1" applyAlignment="1">
      <alignment horizontal="left"/>
    </xf>
    <xf numFmtId="0" fontId="11" fillId="10" borderId="18" xfId="0" applyFont="1" applyFill="1" applyBorder="1"/>
    <xf numFmtId="0" fontId="40" fillId="0" borderId="0" xfId="12" applyFont="1" applyAlignment="1">
      <alignment horizontal="left" vertical="center"/>
    </xf>
    <xf numFmtId="0" fontId="4" fillId="8" borderId="1" xfId="4" applyFont="1" applyFill="1" applyBorder="1" applyAlignment="1">
      <alignment horizontal="center" vertical="center" wrapText="1"/>
    </xf>
    <xf numFmtId="0" fontId="4" fillId="8" borderId="1" xfId="4" applyFont="1" applyFill="1" applyBorder="1" applyAlignment="1">
      <alignment horizontal="center" vertical="center"/>
    </xf>
    <xf numFmtId="0" fontId="15" fillId="0" borderId="0" xfId="0" applyFont="1" applyAlignment="1">
      <alignment vertical="top"/>
    </xf>
    <xf numFmtId="0" fontId="13" fillId="0" borderId="0" xfId="6" applyFont="1" applyAlignment="1">
      <alignment vertical="top"/>
    </xf>
    <xf numFmtId="0" fontId="0" fillId="9" borderId="0" xfId="0" applyFill="1" applyAlignment="1">
      <alignment horizontal="center"/>
    </xf>
    <xf numFmtId="0" fontId="11" fillId="8" borderId="1" xfId="1" applyFont="1" applyFill="1" applyBorder="1" applyAlignment="1">
      <alignment horizontal="center" vertical="center" textRotation="90" wrapText="1"/>
    </xf>
    <xf numFmtId="0" fontId="11" fillId="8" borderId="2" xfId="1" applyFont="1" applyFill="1" applyBorder="1" applyAlignment="1">
      <alignment horizontal="left" vertical="center" wrapText="1"/>
    </xf>
    <xf numFmtId="0" fontId="11" fillId="8" borderId="3" xfId="1" applyFont="1" applyFill="1" applyBorder="1" applyAlignment="1">
      <alignment horizontal="left" vertical="center" wrapText="1"/>
    </xf>
    <xf numFmtId="0" fontId="11" fillId="8" borderId="4" xfId="1" applyFont="1" applyFill="1" applyBorder="1" applyAlignment="1">
      <alignment horizontal="left" vertical="center" wrapText="1"/>
    </xf>
    <xf numFmtId="0" fontId="1" fillId="5" borderId="24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1" fillId="8" borderId="1" xfId="1" applyFont="1" applyFill="1" applyBorder="1" applyAlignment="1">
      <alignment horizontal="center" vertical="center" wrapText="1"/>
    </xf>
    <xf numFmtId="0" fontId="11" fillId="8" borderId="2" xfId="1" applyFont="1" applyFill="1" applyBorder="1" applyAlignment="1">
      <alignment horizontal="center" vertical="center" wrapText="1"/>
    </xf>
    <xf numFmtId="0" fontId="11" fillId="8" borderId="3" xfId="1" applyFont="1" applyFill="1" applyBorder="1" applyAlignment="1">
      <alignment horizontal="center" vertical="center"/>
    </xf>
    <xf numFmtId="0" fontId="11" fillId="8" borderId="4" xfId="1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 textRotation="90" wrapText="1"/>
    </xf>
    <xf numFmtId="0" fontId="11" fillId="8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 textRotation="90"/>
    </xf>
    <xf numFmtId="0" fontId="11" fillId="8" borderId="1" xfId="0" applyFont="1" applyFill="1" applyBorder="1" applyAlignment="1">
      <alignment horizontal="center" vertical="center" wrapText="1"/>
    </xf>
    <xf numFmtId="0" fontId="11" fillId="8" borderId="14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/>
    </xf>
    <xf numFmtId="0" fontId="4" fillId="8" borderId="14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27" fillId="0" borderId="0" xfId="13" applyFont="1" applyAlignment="1">
      <alignment horizontal="left" wrapText="1"/>
    </xf>
    <xf numFmtId="0" fontId="4" fillId="8" borderId="11" xfId="4" applyFont="1" applyFill="1" applyBorder="1" applyAlignment="1">
      <alignment horizontal="center"/>
    </xf>
    <xf numFmtId="0" fontId="4" fillId="8" borderId="15" xfId="4" applyFont="1" applyFill="1" applyBorder="1" applyAlignment="1">
      <alignment horizontal="center" vertical="center" wrapText="1"/>
    </xf>
    <xf numFmtId="0" fontId="4" fillId="8" borderId="17" xfId="4" applyFont="1" applyFill="1" applyBorder="1" applyAlignment="1">
      <alignment horizontal="center" vertical="center"/>
    </xf>
    <xf numFmtId="0" fontId="4" fillId="8" borderId="11" xfId="4" applyFont="1" applyFill="1" applyBorder="1" applyAlignment="1">
      <alignment horizontal="center" vertical="center"/>
    </xf>
    <xf numFmtId="0" fontId="4" fillId="8" borderId="1" xfId="4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center" vertical="center"/>
    </xf>
    <xf numFmtId="0" fontId="14" fillId="8" borderId="3" xfId="0" applyFont="1" applyFill="1" applyBorder="1" applyAlignment="1">
      <alignment horizontal="center" vertical="center"/>
    </xf>
    <xf numFmtId="0" fontId="14" fillId="8" borderId="4" xfId="0" applyFont="1" applyFill="1" applyBorder="1" applyAlignment="1">
      <alignment horizontal="center" vertical="center"/>
    </xf>
    <xf numFmtId="0" fontId="15" fillId="3" borderId="0" xfId="0" applyFont="1" applyFill="1"/>
    <xf numFmtId="0" fontId="12" fillId="14" borderId="1" xfId="0" applyFont="1" applyFill="1" applyBorder="1" applyAlignment="1">
      <alignment horizontal="center" vertical="center" wrapText="1"/>
    </xf>
    <xf numFmtId="0" fontId="4" fillId="14" borderId="14" xfId="0" applyFont="1" applyFill="1" applyBorder="1" applyAlignment="1">
      <alignment horizontal="center" vertical="center"/>
    </xf>
    <xf numFmtId="0" fontId="4" fillId="14" borderId="10" xfId="0" applyFont="1" applyFill="1" applyBorder="1" applyAlignment="1">
      <alignment horizontal="center" vertical="center"/>
    </xf>
    <xf numFmtId="0" fontId="4" fillId="14" borderId="19" xfId="0" applyFont="1" applyFill="1" applyBorder="1" applyAlignment="1">
      <alignment horizontal="center"/>
    </xf>
    <xf numFmtId="0" fontId="4" fillId="14" borderId="5" xfId="0" applyFont="1" applyFill="1" applyBorder="1" applyAlignment="1">
      <alignment horizontal="center"/>
    </xf>
    <xf numFmtId="0" fontId="4" fillId="14" borderId="21" xfId="0" applyFont="1" applyFill="1" applyBorder="1" applyAlignment="1">
      <alignment horizontal="center"/>
    </xf>
    <xf numFmtId="0" fontId="15" fillId="0" borderId="0" xfId="0" applyFont="1" applyBorder="1" applyAlignment="1">
      <alignment horizontal="left" wrapText="1"/>
    </xf>
    <xf numFmtId="0" fontId="4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/>
    </xf>
    <xf numFmtId="0" fontId="4" fillId="8" borderId="15" xfId="0" applyFont="1" applyFill="1" applyBorder="1" applyAlignment="1">
      <alignment horizontal="center" vertical="center"/>
    </xf>
    <xf numFmtId="0" fontId="4" fillId="8" borderId="17" xfId="0" applyFont="1" applyFill="1" applyBorder="1" applyAlignment="1">
      <alignment horizontal="center" vertical="center" wrapText="1"/>
    </xf>
    <xf numFmtId="0" fontId="4" fillId="8" borderId="29" xfId="0" applyFont="1" applyFill="1" applyBorder="1" applyAlignment="1">
      <alignment horizontal="center" vertical="center" wrapText="1"/>
    </xf>
    <xf numFmtId="0" fontId="4" fillId="8" borderId="30" xfId="0" applyFont="1" applyFill="1" applyBorder="1" applyAlignment="1">
      <alignment horizontal="center" vertical="center" wrapText="1"/>
    </xf>
    <xf numFmtId="0" fontId="4" fillId="8" borderId="31" xfId="0" applyFont="1" applyFill="1" applyBorder="1" applyAlignment="1">
      <alignment horizontal="center" vertical="center" wrapText="1"/>
    </xf>
    <xf numFmtId="0" fontId="4" fillId="8" borderId="32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21" xfId="0" applyFont="1" applyFill="1" applyBorder="1" applyAlignment="1">
      <alignment horizontal="center" vertical="center" wrapText="1"/>
    </xf>
    <xf numFmtId="0" fontId="4" fillId="8" borderId="26" xfId="0" applyFont="1" applyFill="1" applyBorder="1" applyAlignment="1">
      <alignment horizontal="center" vertical="center" wrapText="1"/>
    </xf>
    <xf numFmtId="0" fontId="4" fillId="8" borderId="13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left" wrapText="1"/>
    </xf>
    <xf numFmtId="0" fontId="4" fillId="8" borderId="15" xfId="0" applyFont="1" applyFill="1" applyBorder="1" applyAlignment="1">
      <alignment horizontal="center" vertical="center" wrapText="1"/>
    </xf>
    <xf numFmtId="0" fontId="4" fillId="8" borderId="16" xfId="0" applyFont="1" applyFill="1" applyBorder="1" applyAlignment="1">
      <alignment horizontal="center" vertical="center" wrapText="1"/>
    </xf>
    <xf numFmtId="0" fontId="4" fillId="8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4" fillId="8" borderId="26" xfId="0" applyFont="1" applyFill="1" applyBorder="1" applyAlignment="1">
      <alignment horizontal="center" vertical="center"/>
    </xf>
    <xf numFmtId="0" fontId="4" fillId="8" borderId="34" xfId="0" applyFont="1" applyFill="1" applyBorder="1" applyAlignment="1">
      <alignment horizontal="center" vertical="center"/>
    </xf>
    <xf numFmtId="0" fontId="4" fillId="8" borderId="13" xfId="0" applyFont="1" applyFill="1" applyBorder="1" applyAlignment="1">
      <alignment horizontal="center" vertical="center"/>
    </xf>
    <xf numFmtId="0" fontId="4" fillId="8" borderId="27" xfId="0" applyFont="1" applyFill="1" applyBorder="1" applyAlignment="1">
      <alignment horizontal="center" vertical="center" wrapText="1"/>
    </xf>
    <xf numFmtId="0" fontId="4" fillId="8" borderId="28" xfId="0" applyFont="1" applyFill="1" applyBorder="1" applyAlignment="1">
      <alignment horizontal="center" vertical="center" wrapText="1"/>
    </xf>
    <xf numFmtId="0" fontId="4" fillId="8" borderId="33" xfId="0" applyFont="1" applyFill="1" applyBorder="1" applyAlignment="1">
      <alignment horizontal="center" vertical="center" wrapText="1"/>
    </xf>
  </cellXfs>
  <cellStyles count="39">
    <cellStyle name="Hipervínculo" xfId="12" builtinId="8"/>
    <cellStyle name="Millares" xfId="2" builtinId="3"/>
    <cellStyle name="Millares [0]" xfId="10" builtinId="6"/>
    <cellStyle name="Millares [0] 2" xfId="14" xr:uid="{00000000-0005-0000-0000-000003000000}"/>
    <cellStyle name="Millares 2" xfId="17" xr:uid="{00000000-0005-0000-0000-000004000000}"/>
    <cellStyle name="Millares 3" xfId="18" xr:uid="{00000000-0005-0000-0000-000005000000}"/>
    <cellStyle name="Normal" xfId="0" builtinId="0"/>
    <cellStyle name="Normal 12" xfId="3" xr:uid="{00000000-0005-0000-0000-000007000000}"/>
    <cellStyle name="Normal 2" xfId="6" xr:uid="{00000000-0005-0000-0000-000008000000}"/>
    <cellStyle name="Normal_2.CONCEPCIÓN" xfId="9" xr:uid="{00000000-0005-0000-0000-000009000000}"/>
    <cellStyle name="Normal_2.CONCEPCIÓN_1" xfId="7" xr:uid="{00000000-0005-0000-0000-00000A000000}"/>
    <cellStyle name="Normal_2.CORDILLERA" xfId="8" xr:uid="{00000000-0005-0000-0000-00000B000000}"/>
    <cellStyle name="Normal_Cuadro 1" xfId="1" xr:uid="{00000000-0005-0000-0000-00000C000000}"/>
    <cellStyle name="Normal_Cuadro 1 2" xfId="16" xr:uid="{00000000-0005-0000-0000-00000D000000}"/>
    <cellStyle name="Normal_Cuadro 4 2" xfId="15" xr:uid="{00000000-0005-0000-0000-00000E000000}"/>
    <cellStyle name="Normal_Cuadro 5" xfId="4" xr:uid="{00000000-0005-0000-0000-00000F000000}"/>
    <cellStyle name="Normal_Cuadro 5_1" xfId="13" xr:uid="{00000000-0005-0000-0000-000010000000}"/>
    <cellStyle name="Normal_Hoja2" xfId="11" xr:uid="{00000000-0005-0000-0000-000011000000}"/>
    <cellStyle name="Porcentaje" xfId="5" builtinId="5"/>
    <cellStyle name="style1721311627933" xfId="19" xr:uid="{00000000-0005-0000-0000-000013000000}"/>
    <cellStyle name="style1721311627965" xfId="20" xr:uid="{00000000-0005-0000-0000-000014000000}"/>
    <cellStyle name="style1721311627996" xfId="21" xr:uid="{00000000-0005-0000-0000-000015000000}"/>
    <cellStyle name="style1721311628027" xfId="22" xr:uid="{00000000-0005-0000-0000-000016000000}"/>
    <cellStyle name="style1721311628058" xfId="23" xr:uid="{00000000-0005-0000-0000-000017000000}"/>
    <cellStyle name="style1721311628090" xfId="24" xr:uid="{00000000-0005-0000-0000-000018000000}"/>
    <cellStyle name="style1721311628121" xfId="25" xr:uid="{00000000-0005-0000-0000-000019000000}"/>
    <cellStyle name="style1721311628168" xfId="26" xr:uid="{00000000-0005-0000-0000-00001A000000}"/>
    <cellStyle name="style1721311628199" xfId="27" xr:uid="{00000000-0005-0000-0000-00001B000000}"/>
    <cellStyle name="style1721311628230" xfId="28" xr:uid="{00000000-0005-0000-0000-00001C000000}"/>
    <cellStyle name="style1721311628277" xfId="29" xr:uid="{00000000-0005-0000-0000-00001D000000}"/>
    <cellStyle name="style1721311628308" xfId="30" xr:uid="{00000000-0005-0000-0000-00001E000000}"/>
    <cellStyle name="style1721311628355" xfId="31" xr:uid="{00000000-0005-0000-0000-00001F000000}"/>
    <cellStyle name="style1721311628386" xfId="32" xr:uid="{00000000-0005-0000-0000-000020000000}"/>
    <cellStyle name="style1721311628418" xfId="33" xr:uid="{00000000-0005-0000-0000-000021000000}"/>
    <cellStyle name="style1721311628451" xfId="34" xr:uid="{00000000-0005-0000-0000-000022000000}"/>
    <cellStyle name="style1721311628482" xfId="35" xr:uid="{00000000-0005-0000-0000-000023000000}"/>
    <cellStyle name="style1721311628513" xfId="36" xr:uid="{00000000-0005-0000-0000-000024000000}"/>
    <cellStyle name="style1721311628576" xfId="37" xr:uid="{00000000-0005-0000-0000-000025000000}"/>
    <cellStyle name="style1721311628607" xfId="38" xr:uid="{00000000-0005-0000-0000-00002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331229</xdr:colOff>
      <xdr:row>3</xdr:row>
      <xdr:rowOff>19127</xdr:rowOff>
    </xdr:from>
    <xdr:to>
      <xdr:col>2</xdr:col>
      <xdr:colOff>646797</xdr:colOff>
      <xdr:row>6</xdr:row>
      <xdr:rowOff>44803</xdr:rowOff>
    </xdr:to>
    <xdr:pic>
      <xdr:nvPicPr>
        <xdr:cNvPr id="16" name="Imagen 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343" y="590627"/>
          <a:ext cx="2601568" cy="59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1523249</xdr:colOff>
      <xdr:row>2</xdr:row>
      <xdr:rowOff>127252</xdr:rowOff>
    </xdr:from>
    <xdr:to>
      <xdr:col>2</xdr:col>
      <xdr:colOff>5590009</xdr:colOff>
      <xdr:row>6</xdr:row>
      <xdr:rowOff>23765</xdr:rowOff>
    </xdr:to>
    <xdr:pic>
      <xdr:nvPicPr>
        <xdr:cNvPr id="17" name="Imagen 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352" t="26311" r="2635" b="19960"/>
        <a:stretch>
          <a:fillRect/>
        </a:stretch>
      </xdr:blipFill>
      <xdr:spPr bwMode="auto">
        <a:xfrm>
          <a:off x="4060363" y="508252"/>
          <a:ext cx="4066760" cy="658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6090353</xdr:colOff>
      <xdr:row>0</xdr:row>
      <xdr:rowOff>107520</xdr:rowOff>
    </xdr:from>
    <xdr:to>
      <xdr:col>3</xdr:col>
      <xdr:colOff>121225</xdr:colOff>
      <xdr:row>8</xdr:row>
      <xdr:rowOff>92015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7467" y="107520"/>
          <a:ext cx="4404463" cy="1508495"/>
        </a:xfrm>
        <a:prstGeom prst="rect">
          <a:avLst/>
        </a:prstGeom>
        <a:noFill/>
        <a:effectLst>
          <a:softEdge rad="1143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52"/>
  <sheetViews>
    <sheetView showGridLines="0" zoomScale="110" zoomScaleNormal="110" workbookViewId="0">
      <pane ySplit="10" topLeftCell="A11" activePane="bottomLeft" state="frozen"/>
      <selection pane="bottomLeft" activeCell="F17" sqref="F17"/>
    </sheetView>
  </sheetViews>
  <sheetFormatPr baseColWidth="10" defaultRowHeight="15"/>
  <cols>
    <col min="1" max="1" width="3.7109375" customWidth="1"/>
    <col min="2" max="2" width="34.28515625" bestFit="1" customWidth="1"/>
    <col min="3" max="3" width="155.5703125" customWidth="1"/>
  </cols>
  <sheetData>
    <row r="2" spans="2:3">
      <c r="B2" s="225"/>
      <c r="C2" s="225"/>
    </row>
    <row r="3" spans="2:3">
      <c r="B3" s="225"/>
      <c r="C3" s="225"/>
    </row>
    <row r="4" spans="2:3">
      <c r="B4" s="225"/>
      <c r="C4" s="225"/>
    </row>
    <row r="5" spans="2:3">
      <c r="B5" s="225"/>
      <c r="C5" s="225"/>
    </row>
    <row r="6" spans="2:3">
      <c r="B6" s="225"/>
      <c r="C6" s="225"/>
    </row>
    <row r="7" spans="2:3">
      <c r="B7" s="225"/>
      <c r="C7" s="225"/>
    </row>
    <row r="8" spans="2:3">
      <c r="B8" s="225"/>
      <c r="C8" s="225"/>
    </row>
    <row r="9" spans="2:3" ht="15" customHeight="1"/>
    <row r="10" spans="2:3" ht="35.1" customHeight="1">
      <c r="B10" s="160" t="s">
        <v>448</v>
      </c>
      <c r="C10" s="160" t="s">
        <v>91</v>
      </c>
    </row>
    <row r="11" spans="2:3">
      <c r="B11" s="218" t="s">
        <v>77</v>
      </c>
      <c r="C11" s="159" t="s">
        <v>458</v>
      </c>
    </row>
    <row r="12" spans="2:3">
      <c r="B12" s="218" t="s">
        <v>78</v>
      </c>
      <c r="C12" s="159" t="s">
        <v>459</v>
      </c>
    </row>
    <row r="13" spans="2:3">
      <c r="B13" s="218" t="s">
        <v>79</v>
      </c>
      <c r="C13" s="159" t="s">
        <v>501</v>
      </c>
    </row>
    <row r="14" spans="2:3">
      <c r="B14" s="218" t="s">
        <v>80</v>
      </c>
      <c r="C14" s="159" t="s">
        <v>460</v>
      </c>
    </row>
    <row r="15" spans="2:3">
      <c r="B15" s="218" t="s">
        <v>81</v>
      </c>
      <c r="C15" s="159" t="s">
        <v>461</v>
      </c>
    </row>
    <row r="16" spans="2:3">
      <c r="B16" s="218" t="s">
        <v>82</v>
      </c>
      <c r="C16" s="159" t="s">
        <v>462</v>
      </c>
    </row>
    <row r="17" spans="2:3">
      <c r="B17" s="219" t="s">
        <v>384</v>
      </c>
      <c r="C17" s="159" t="s">
        <v>463</v>
      </c>
    </row>
    <row r="18" spans="2:3">
      <c r="B18" s="219" t="s">
        <v>412</v>
      </c>
      <c r="C18" s="159" t="s">
        <v>502</v>
      </c>
    </row>
    <row r="19" spans="2:3">
      <c r="B19" s="219" t="s">
        <v>388</v>
      </c>
      <c r="C19" s="159" t="s">
        <v>464</v>
      </c>
    </row>
    <row r="20" spans="2:3">
      <c r="B20" s="219" t="s">
        <v>355</v>
      </c>
      <c r="C20" s="159" t="s">
        <v>503</v>
      </c>
    </row>
    <row r="21" spans="2:3">
      <c r="B21" s="219" t="s">
        <v>391</v>
      </c>
      <c r="C21" s="159" t="s">
        <v>465</v>
      </c>
    </row>
    <row r="22" spans="2:3">
      <c r="B22" s="219" t="s">
        <v>356</v>
      </c>
      <c r="C22" s="159" t="s">
        <v>504</v>
      </c>
    </row>
    <row r="23" spans="2:3">
      <c r="B23" s="219" t="s">
        <v>392</v>
      </c>
      <c r="C23" s="159" t="s">
        <v>466</v>
      </c>
    </row>
    <row r="24" spans="2:3">
      <c r="B24" s="219" t="s">
        <v>357</v>
      </c>
      <c r="C24" s="159" t="s">
        <v>505</v>
      </c>
    </row>
    <row r="25" spans="2:3">
      <c r="B25" s="219" t="s">
        <v>393</v>
      </c>
      <c r="C25" s="159" t="s">
        <v>467</v>
      </c>
    </row>
    <row r="26" spans="2:3">
      <c r="B26" s="219" t="s">
        <v>358</v>
      </c>
      <c r="C26" s="159" t="s">
        <v>506</v>
      </c>
    </row>
    <row r="27" spans="2:3">
      <c r="B27" s="219" t="s">
        <v>394</v>
      </c>
      <c r="C27" s="159" t="s">
        <v>468</v>
      </c>
    </row>
    <row r="28" spans="2:3">
      <c r="B28" s="219" t="s">
        <v>359</v>
      </c>
      <c r="C28" s="159" t="s">
        <v>507</v>
      </c>
    </row>
    <row r="29" spans="2:3">
      <c r="B29" s="219" t="s">
        <v>395</v>
      </c>
      <c r="C29" s="159" t="s">
        <v>469</v>
      </c>
    </row>
    <row r="30" spans="2:3">
      <c r="B30" s="219" t="s">
        <v>361</v>
      </c>
      <c r="C30" s="159" t="s">
        <v>508</v>
      </c>
    </row>
    <row r="31" spans="2:3">
      <c r="B31" s="219" t="s">
        <v>396</v>
      </c>
      <c r="C31" s="159" t="s">
        <v>470</v>
      </c>
    </row>
    <row r="32" spans="2:3">
      <c r="B32" s="219" t="s">
        <v>363</v>
      </c>
      <c r="C32" s="159" t="s">
        <v>508</v>
      </c>
    </row>
    <row r="33" spans="2:3">
      <c r="B33" s="219" t="s">
        <v>397</v>
      </c>
      <c r="C33" s="159" t="s">
        <v>471</v>
      </c>
    </row>
    <row r="34" spans="2:3">
      <c r="B34" s="219" t="s">
        <v>364</v>
      </c>
      <c r="C34" s="159" t="s">
        <v>509</v>
      </c>
    </row>
    <row r="35" spans="2:3">
      <c r="B35" s="219" t="s">
        <v>398</v>
      </c>
      <c r="C35" s="159" t="s">
        <v>472</v>
      </c>
    </row>
    <row r="36" spans="2:3">
      <c r="B36" s="219" t="s">
        <v>365</v>
      </c>
      <c r="C36" s="159" t="s">
        <v>510</v>
      </c>
    </row>
    <row r="37" spans="2:3">
      <c r="B37" s="219" t="s">
        <v>399</v>
      </c>
      <c r="C37" s="159" t="s">
        <v>473</v>
      </c>
    </row>
    <row r="38" spans="2:3">
      <c r="B38" s="219" t="s">
        <v>367</v>
      </c>
      <c r="C38" s="159" t="s">
        <v>511</v>
      </c>
    </row>
    <row r="39" spans="2:3">
      <c r="B39" s="219" t="s">
        <v>400</v>
      </c>
      <c r="C39" s="159" t="s">
        <v>474</v>
      </c>
    </row>
    <row r="40" spans="2:3">
      <c r="B40" s="219" t="s">
        <v>368</v>
      </c>
      <c r="C40" s="159" t="s">
        <v>512</v>
      </c>
    </row>
    <row r="41" spans="2:3">
      <c r="B41" s="219" t="s">
        <v>401</v>
      </c>
      <c r="C41" s="159" t="s">
        <v>475</v>
      </c>
    </row>
    <row r="42" spans="2:3">
      <c r="B42" s="219" t="s">
        <v>369</v>
      </c>
      <c r="C42" s="159" t="s">
        <v>513</v>
      </c>
    </row>
    <row r="43" spans="2:3">
      <c r="B43" s="219" t="s">
        <v>402</v>
      </c>
      <c r="C43" s="159" t="s">
        <v>476</v>
      </c>
    </row>
    <row r="44" spans="2:3">
      <c r="B44" s="219" t="s">
        <v>370</v>
      </c>
      <c r="C44" s="159" t="s">
        <v>514</v>
      </c>
    </row>
    <row r="45" spans="2:3">
      <c r="B45" s="219" t="s">
        <v>403</v>
      </c>
      <c r="C45" s="159" t="s">
        <v>477</v>
      </c>
    </row>
    <row r="46" spans="2:3">
      <c r="B46" s="219" t="s">
        <v>371</v>
      </c>
      <c r="C46" s="159" t="s">
        <v>515</v>
      </c>
    </row>
    <row r="47" spans="2:3">
      <c r="B47" s="219" t="s">
        <v>404</v>
      </c>
      <c r="C47" s="159" t="s">
        <v>478</v>
      </c>
    </row>
    <row r="48" spans="2:3">
      <c r="B48" s="219" t="s">
        <v>372</v>
      </c>
      <c r="C48" s="159" t="s">
        <v>516</v>
      </c>
    </row>
    <row r="49" spans="2:3">
      <c r="B49" s="219" t="s">
        <v>405</v>
      </c>
      <c r="C49" s="159" t="s">
        <v>479</v>
      </c>
    </row>
    <row r="50" spans="2:3">
      <c r="B50" s="219" t="s">
        <v>374</v>
      </c>
      <c r="C50" s="159" t="s">
        <v>517</v>
      </c>
    </row>
    <row r="51" spans="2:3">
      <c r="B51" s="219" t="s">
        <v>406</v>
      </c>
      <c r="C51" s="159" t="s">
        <v>480</v>
      </c>
    </row>
    <row r="52" spans="2:3">
      <c r="B52" s="219" t="s">
        <v>373</v>
      </c>
      <c r="C52" s="159" t="s">
        <v>518</v>
      </c>
    </row>
  </sheetData>
  <mergeCells count="1">
    <mergeCell ref="B2:C8"/>
  </mergeCells>
  <phoneticPr fontId="31" type="noConversion"/>
  <hyperlinks>
    <hyperlink ref="C11" location="'Cuadro 1'!B3" display="Paraguay. Población total  por lugar de nacimiento, según lugar de residencia actual, 2022" xr:uid="{00000000-0004-0000-0000-000000000000}"/>
    <hyperlink ref="C12" location="'Cuadro 2'!B3" display="Paraguay. Población de 5 y más años de edad  por lugar de residencia anterior (2017), según lugar de residencia actual, 2022" xr:uid="{00000000-0004-0000-0000-000001000000}"/>
    <hyperlink ref="C15" location="'Cuadro5 '!B3" display="Paraguay. Evolución de la población extranjera según lugar de nacimiento, 1972-2022" xr:uid="{00000000-0004-0000-0000-000002000000}"/>
    <hyperlink ref="C16" location="'Cuadro 6'!B3" display="Paraguay. Población inmigrante por grupos de edad, según país de nacimiento, 2022" xr:uid="{00000000-0004-0000-0000-000003000000}"/>
    <hyperlink ref="C13" location="'Cuadro 3'!B3" display="Paraguay. Población de 5 y más años de edad por condición migratoria interna, según departamento, Periodo 2017-2022" xr:uid="{00000000-0004-0000-0000-000004000000}"/>
    <hyperlink ref="C14" location="'Cuadro 4'!B3" display="Paraguay. Población total por país de nacimiento, según lugar de residencia actual, 2022" xr:uid="{00000000-0004-0000-0000-000005000000}"/>
    <hyperlink ref="C17" location="'Cuadro 7.1'!B3" display="Asunción. Población residente actual, según lugar de nacimiento, 2022" xr:uid="{00000000-0004-0000-0000-000006000000}"/>
    <hyperlink ref="C18" location="'Cuadro 7.2'!B3" display="Asunción. Población de 5 y más años de edad según condición migratoria interna, Periodo 2017-2022" xr:uid="{00000000-0004-0000-0000-000007000000}"/>
    <hyperlink ref="C19" location="'Cuadro 8.1'!B3" display="Departamento Concepción. Población total por lugar de nacimiento, según distrito de residencia, 2022" xr:uid="{00000000-0004-0000-0000-000008000000}"/>
    <hyperlink ref="C20" location="'Cuadro 8.2'!B3" display="Departamento Concepción. Población de 5 y más años de edad por condición migratoria interna, según distrito, Periodo 2017-2022" xr:uid="{00000000-0004-0000-0000-000009000000}"/>
    <hyperlink ref="C21" location="'Cuadro 9.1'!B3" display="Departamento San Pedro. Población total por lugar de nacimiento, según distrito de residencia, 2022" xr:uid="{00000000-0004-0000-0000-00000A000000}"/>
    <hyperlink ref="C22" location="'Cuadro 9.2'!B3" display="Departamento San Pedro. Población de 5 y más años de edad por condición migratoria interna, según distrito, Periodo 2017-2022" xr:uid="{00000000-0004-0000-0000-00000B000000}"/>
    <hyperlink ref="C23" location="'Cuadro 10.1'!B3" display="Departamento Cordillera. Población total por lugar de nacimiento, según distrito de residencia, 2022" xr:uid="{00000000-0004-0000-0000-00000C000000}"/>
    <hyperlink ref="C24" location="'Cuadro 10.2'!B3" display="Departamento Cordillera. Población de 5 y más años de edad por condición migratoria interna, según distrito, Periodo 2017-2022" xr:uid="{00000000-0004-0000-0000-00000D000000}"/>
    <hyperlink ref="C25" location="'Cuadro 11.1'!B3" display="Departamento Guairá. Población total por lugar de nacimiento, según distrito de residencia, 2022" xr:uid="{00000000-0004-0000-0000-00000E000000}"/>
    <hyperlink ref="C26" location="'Cuadro 11.2'!B3" display="Departamento Guairá. Población de 5 y más años de edad por condición migratoria interna, según distrito, Periodo 2017-2022" xr:uid="{00000000-0004-0000-0000-00000F000000}"/>
    <hyperlink ref="C27" location="'Cuadro 12.1'!B3" display="Departamento Caaguazú. Población total por lugar de nacimiento, según distrito de residencia, 2022" xr:uid="{00000000-0004-0000-0000-000010000000}"/>
    <hyperlink ref="C28" location="'Cuadro 12.2'!B3" display="Departamento Caaguazú. Población de 5 y más años de edad por condición migratoria interna, según distrito, Periodo 2017-2022" xr:uid="{00000000-0004-0000-0000-000011000000}"/>
    <hyperlink ref="C29" location="'Cuadro 13.1'!B3" display="Departamento Caazapá. Población total por lugar de nacimiento, según distrito de residencia, 2022" xr:uid="{00000000-0004-0000-0000-000012000000}"/>
    <hyperlink ref="C30" location="'Cuadro 13.2'!B3" display="Departamento Caazapá. Población de 5 y más años de edad por condición migratoria interna, según distrito, Periodo 2017-2022" xr:uid="{00000000-0004-0000-0000-000013000000}"/>
    <hyperlink ref="C31" location="'Cuadro 14.1'!B3" display="Departamento Itapúa. Población total por lugar de nacimiento, según distrito de residencia, 2022" xr:uid="{00000000-0004-0000-0000-000014000000}"/>
    <hyperlink ref="C32" location="'Cuadro 14.2'!B3" display="Departamento Caazapá. Población de 5 y más años de edad por condición migratoria interna, según distrito, Periodo 2017-2022" xr:uid="{00000000-0004-0000-0000-000015000000}"/>
    <hyperlink ref="C33" location="'Cuadro 15.1'!B3" display="Departamento Misiones. Población total por lugar de nacimiento, según distrito de residencia, 2022" xr:uid="{00000000-0004-0000-0000-000016000000}"/>
    <hyperlink ref="C34" location="'Cuadro 15.2'!B3" display="Departamento Misiones. Población de 5 y más años de edad por condición migratoria interna, según distrito, Periodo 2017-2022" xr:uid="{00000000-0004-0000-0000-000017000000}"/>
    <hyperlink ref="C35" location="'Cuadro 16.1'!B3" display="Departamento Paraguarí. Población total por lugar de nacimiento, según distrito de residencia, 2022" xr:uid="{00000000-0004-0000-0000-000018000000}"/>
    <hyperlink ref="C36" location="'Cuadro 16.2'!B3" display="Departamento Paraguarí. Población de 5 y más años de edad por condición migratoria interna, según distrito, Periodo 2017-2022" xr:uid="{00000000-0004-0000-0000-000019000000}"/>
    <hyperlink ref="C37" location="'Cuadro 17.1'!B3" display="Departamento Alto Paraná. Población total por lugar de nacimiento, según distrito de residencia, 2022" xr:uid="{00000000-0004-0000-0000-00001A000000}"/>
    <hyperlink ref="C38" location="'Cuadro 17.2'!B3" display="Departamento Alto Paraná. Población de 5 y más años de edad por condición migratoria interna, según distrito, Periodo 2017-2022" xr:uid="{00000000-0004-0000-0000-00001B000000}"/>
    <hyperlink ref="C39" location="'Cuadro 18.1'!B3" display="Departamento Central. Población total por lugar de nacimiento, según distrito de residencia, 2022" xr:uid="{00000000-0004-0000-0000-00001C000000}"/>
    <hyperlink ref="C40" location="'Cuadro 18.2'!B3" display="Departamento Central. Población de 5 y más años de edad por condición migratoria interna, según distrito, Periodo 2017-2022" xr:uid="{00000000-0004-0000-0000-00001D000000}"/>
    <hyperlink ref="C41" location="'Cuadro 19.1'!B3" display="Departamento Ñeembucú. Población total por lugar de nacimiento, según distrito de residencia, 2022" xr:uid="{00000000-0004-0000-0000-00001E000000}"/>
    <hyperlink ref="C42" location="'Cuadro 19.2'!B3" display="Departamento Ñeembucú. Población de 5 y más años de edad por condición migratoria interna, según distrito, Periodo 2017-2022" xr:uid="{00000000-0004-0000-0000-00001F000000}"/>
    <hyperlink ref="C43" location="'Cuadro 20.1'!B3" display="Departamento Amambay. Población total por lugar de nacimiento, según distrito de residencia, 2022" xr:uid="{00000000-0004-0000-0000-000020000000}"/>
    <hyperlink ref="C44" location="'Cuadro 20.2'!B3" display="Departamento Amambay. Población de 5 y más años de edad por condición migratoria interna, según distrito, Periodo 2017-2022" xr:uid="{00000000-0004-0000-0000-000021000000}"/>
    <hyperlink ref="C45" location="'Cuadro 21.1'!B3" display="Departamento Canindeyú. Población total por lugar de nacimiento, según distrito de residencia, 2022" xr:uid="{00000000-0004-0000-0000-000022000000}"/>
    <hyperlink ref="C46" location="'Cuadro 21.2'!B3" display="Departamento Canindeyú. Población de 5 y más años de edad por condición migratoria interna, según distrito, Periodo 2017-2022" xr:uid="{00000000-0004-0000-0000-000023000000}"/>
    <hyperlink ref="C47" location="'Cuadro 22.1'!B3" display="Departamento Presidente Hayes. Población total por lugar de nacimiento, según distrito de residencia, 2022" xr:uid="{00000000-0004-0000-0000-000024000000}"/>
    <hyperlink ref="C48" location="'Cuadro 22.2'!B3" display="Departamento Presidente Hayes. Población de 5 y más años de edad por condición migratoria interna, según distrito, Periodo 2017-2022" xr:uid="{00000000-0004-0000-0000-000025000000}"/>
    <hyperlink ref="C49" location="'Cuadro 23.1'!B3" display="Departamento Boquerón. Población total por lugar de nacimiento, según distrito de residencia, 2022" xr:uid="{00000000-0004-0000-0000-000026000000}"/>
    <hyperlink ref="C50" location="'Cuadro 23.2'!B3" display="Departamento Boquerón. Población de 5 y más años de edad por condición migratoria interna, según distrito, Periodo 2017-2022" xr:uid="{00000000-0004-0000-0000-000027000000}"/>
    <hyperlink ref="C51" location="'Cuadro 24.1'!B3" display="Departamento Alto Paraguay. Población total por lugar de nacimiento, según distrito de residencia, 2022" xr:uid="{00000000-0004-0000-0000-000028000000}"/>
    <hyperlink ref="C52" location="'Cuadro 24.2'!B3" display="Departamento Alto Paraguay. Población de 5 y más años de edad por condición migratoria interna, según distrito, Periodo 2017-2022" xr:uid="{00000000-0004-0000-0000-000029000000}"/>
  </hyperlink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 tint="-0.249977111117893"/>
  </sheetPr>
  <dimension ref="A1:M24"/>
  <sheetViews>
    <sheetView showGridLines="0" zoomScale="90" zoomScaleNormal="90" workbookViewId="0">
      <pane ySplit="1" topLeftCell="A2" activePane="bottomLeft" state="frozen"/>
      <selection pane="bottomLeft" activeCell="C9" sqref="C9"/>
    </sheetView>
  </sheetViews>
  <sheetFormatPr baseColWidth="10" defaultRowHeight="15"/>
  <cols>
    <col min="1" max="1" width="3.7109375" customWidth="1"/>
    <col min="2" max="2" width="43.140625" customWidth="1"/>
    <col min="3" max="7" width="14.7109375" customWidth="1"/>
  </cols>
  <sheetData>
    <row r="1" spans="1:13" ht="15" customHeight="1">
      <c r="B1" s="220" t="s">
        <v>90</v>
      </c>
      <c r="E1" s="5"/>
    </row>
    <row r="2" spans="1:13" ht="15" customHeight="1">
      <c r="B2" s="22" t="s">
        <v>388</v>
      </c>
      <c r="C2" s="22"/>
      <c r="D2" s="23"/>
      <c r="E2" s="23"/>
      <c r="F2" s="23"/>
      <c r="G2" s="23"/>
    </row>
    <row r="3" spans="1:13" ht="15" customHeight="1">
      <c r="B3" s="270" t="s">
        <v>413</v>
      </c>
      <c r="C3" s="270"/>
      <c r="D3" s="270"/>
      <c r="E3" s="270"/>
      <c r="F3" s="270"/>
      <c r="G3" s="270"/>
    </row>
    <row r="4" spans="1:13" s="37" customFormat="1" ht="27" customHeight="1">
      <c r="A4" s="35"/>
      <c r="B4" s="271" t="s">
        <v>414</v>
      </c>
      <c r="C4" s="272" t="s">
        <v>1</v>
      </c>
      <c r="D4" s="272" t="s">
        <v>0</v>
      </c>
      <c r="E4" s="272"/>
      <c r="F4" s="272"/>
      <c r="G4" s="272"/>
      <c r="H4" s="35"/>
      <c r="I4" s="35"/>
      <c r="J4" s="35"/>
      <c r="K4" s="35"/>
      <c r="L4" s="35"/>
      <c r="M4" s="35"/>
    </row>
    <row r="5" spans="1:13" ht="27" customHeight="1">
      <c r="B5" s="271"/>
      <c r="C5" s="272"/>
      <c r="D5" s="272" t="s">
        <v>389</v>
      </c>
      <c r="E5" s="272" t="s">
        <v>390</v>
      </c>
      <c r="F5" s="272" t="s">
        <v>387</v>
      </c>
      <c r="G5" s="272" t="s">
        <v>19</v>
      </c>
    </row>
    <row r="6" spans="1:13" ht="27" customHeight="1">
      <c r="B6" s="271"/>
      <c r="C6" s="272"/>
      <c r="D6" s="272"/>
      <c r="E6" s="272"/>
      <c r="F6" s="272"/>
      <c r="G6" s="272"/>
    </row>
    <row r="7" spans="1:13" ht="6" customHeight="1">
      <c r="B7" s="28"/>
      <c r="C7" s="28"/>
      <c r="D7" s="29"/>
      <c r="E7" s="28"/>
      <c r="F7" s="28"/>
      <c r="G7" s="30"/>
    </row>
    <row r="8" spans="1:13">
      <c r="B8" s="42" t="s">
        <v>1</v>
      </c>
      <c r="C8" s="92">
        <v>201984</v>
      </c>
      <c r="D8" s="48">
        <v>147594</v>
      </c>
      <c r="E8" s="48">
        <v>43519</v>
      </c>
      <c r="F8" s="48">
        <v>1851</v>
      </c>
      <c r="G8" s="48">
        <v>9020</v>
      </c>
    </row>
    <row r="9" spans="1:13">
      <c r="B9" s="8" t="s">
        <v>2</v>
      </c>
      <c r="C9" s="93">
        <v>71516</v>
      </c>
      <c r="D9" s="46">
        <v>54054</v>
      </c>
      <c r="E9" s="46">
        <v>14094</v>
      </c>
      <c r="F9" s="49">
        <v>611</v>
      </c>
      <c r="G9" s="46">
        <v>2757</v>
      </c>
    </row>
    <row r="10" spans="1:13">
      <c r="B10" s="8" t="s">
        <v>92</v>
      </c>
      <c r="C10" s="93">
        <v>10518</v>
      </c>
      <c r="D10" s="46">
        <v>8406</v>
      </c>
      <c r="E10" s="46">
        <v>1506</v>
      </c>
      <c r="F10" s="49">
        <v>68</v>
      </c>
      <c r="G10" s="46">
        <v>538</v>
      </c>
    </row>
    <row r="11" spans="1:13">
      <c r="B11" s="8" t="s">
        <v>93</v>
      </c>
      <c r="C11" s="93">
        <v>38937</v>
      </c>
      <c r="D11" s="46">
        <v>31543</v>
      </c>
      <c r="E11" s="46">
        <v>5195</v>
      </c>
      <c r="F11" s="49">
        <v>199</v>
      </c>
      <c r="G11" s="46">
        <v>2000</v>
      </c>
    </row>
    <row r="12" spans="1:13">
      <c r="B12" s="8" t="s">
        <v>94</v>
      </c>
      <c r="C12" s="93">
        <v>13524</v>
      </c>
      <c r="D12" s="46">
        <v>11443</v>
      </c>
      <c r="E12" s="46">
        <v>1424</v>
      </c>
      <c r="F12" s="49">
        <v>59</v>
      </c>
      <c r="G12" s="46">
        <v>598</v>
      </c>
    </row>
    <row r="13" spans="1:13">
      <c r="B13" s="8" t="s">
        <v>95</v>
      </c>
      <c r="C13" s="93">
        <v>851</v>
      </c>
      <c r="D13" s="46">
        <v>577</v>
      </c>
      <c r="E13" s="46">
        <v>237</v>
      </c>
      <c r="F13" s="49">
        <v>12</v>
      </c>
      <c r="G13" s="46">
        <v>25</v>
      </c>
    </row>
    <row r="14" spans="1:13">
      <c r="B14" s="8" t="s">
        <v>96</v>
      </c>
      <c r="C14" s="93">
        <v>10758</v>
      </c>
      <c r="D14" s="46">
        <v>7388</v>
      </c>
      <c r="E14" s="46">
        <v>2690</v>
      </c>
      <c r="F14" s="49">
        <v>192</v>
      </c>
      <c r="G14" s="46">
        <v>488</v>
      </c>
    </row>
    <row r="15" spans="1:13">
      <c r="B15" s="8" t="s">
        <v>97</v>
      </c>
      <c r="C15" s="93">
        <v>19088</v>
      </c>
      <c r="D15" s="46">
        <v>13384</v>
      </c>
      <c r="E15" s="46">
        <v>4253</v>
      </c>
      <c r="F15" s="49">
        <v>378</v>
      </c>
      <c r="G15" s="46">
        <v>1073</v>
      </c>
    </row>
    <row r="16" spans="1:13">
      <c r="B16" s="8" t="s">
        <v>98</v>
      </c>
      <c r="C16" s="93">
        <v>6646</v>
      </c>
      <c r="D16" s="46">
        <v>4140</v>
      </c>
      <c r="E16" s="46">
        <v>2131</v>
      </c>
      <c r="F16" s="49">
        <v>160</v>
      </c>
      <c r="G16" s="46">
        <v>215</v>
      </c>
    </row>
    <row r="17" spans="2:7">
      <c r="B17" s="8" t="s">
        <v>99</v>
      </c>
      <c r="C17" s="93">
        <v>5814</v>
      </c>
      <c r="D17" s="46">
        <v>3881</v>
      </c>
      <c r="E17" s="46">
        <v>1534</v>
      </c>
      <c r="F17" s="49">
        <v>48</v>
      </c>
      <c r="G17" s="46">
        <v>351</v>
      </c>
    </row>
    <row r="18" spans="2:7">
      <c r="B18" s="8" t="s">
        <v>100</v>
      </c>
      <c r="C18" s="93">
        <v>2376</v>
      </c>
      <c r="D18" s="46">
        <v>1484</v>
      </c>
      <c r="E18" s="46">
        <v>731</v>
      </c>
      <c r="F18" s="49">
        <v>28</v>
      </c>
      <c r="G18" s="46">
        <v>133</v>
      </c>
    </row>
    <row r="19" spans="2:7">
      <c r="B19" s="8" t="s">
        <v>101</v>
      </c>
      <c r="C19" s="93">
        <v>3829</v>
      </c>
      <c r="D19" s="46">
        <v>2948</v>
      </c>
      <c r="E19" s="46">
        <v>699</v>
      </c>
      <c r="F19" s="49">
        <v>14</v>
      </c>
      <c r="G19" s="46">
        <v>168</v>
      </c>
    </row>
    <row r="20" spans="2:7">
      <c r="B20" s="8" t="s">
        <v>102</v>
      </c>
      <c r="C20" s="93">
        <v>7867</v>
      </c>
      <c r="D20" s="46">
        <v>5174</v>
      </c>
      <c r="E20" s="46">
        <v>2251</v>
      </c>
      <c r="F20" s="49">
        <v>52</v>
      </c>
      <c r="G20" s="46">
        <v>390</v>
      </c>
    </row>
    <row r="21" spans="2:7">
      <c r="B21" s="8" t="s">
        <v>103</v>
      </c>
      <c r="C21" s="93">
        <v>7450</v>
      </c>
      <c r="D21" s="46">
        <v>1498</v>
      </c>
      <c r="E21" s="46">
        <v>5861</v>
      </c>
      <c r="F21" s="49">
        <v>23</v>
      </c>
      <c r="G21" s="46">
        <v>68</v>
      </c>
    </row>
    <row r="22" spans="2:7">
      <c r="B22" s="8" t="s">
        <v>104</v>
      </c>
      <c r="C22" s="93">
        <v>2283</v>
      </c>
      <c r="D22" s="46">
        <v>1524</v>
      </c>
      <c r="E22" s="46">
        <v>632</v>
      </c>
      <c r="F22" s="49">
        <v>1</v>
      </c>
      <c r="G22" s="46">
        <v>126</v>
      </c>
    </row>
    <row r="23" spans="2:7">
      <c r="B23" s="4" t="s">
        <v>105</v>
      </c>
      <c r="C23" s="93">
        <v>527</v>
      </c>
      <c r="D23" s="46">
        <v>150</v>
      </c>
      <c r="E23" s="46">
        <v>281</v>
      </c>
      <c r="F23" s="49">
        <v>6</v>
      </c>
      <c r="G23" s="46">
        <v>90</v>
      </c>
    </row>
    <row r="24" spans="2:7">
      <c r="B24" s="208" t="s">
        <v>451</v>
      </c>
      <c r="C24" s="34"/>
      <c r="D24" s="6"/>
      <c r="E24" s="6"/>
      <c r="F24" s="6"/>
      <c r="G24" s="9"/>
    </row>
  </sheetData>
  <mergeCells count="8">
    <mergeCell ref="B3:G3"/>
    <mergeCell ref="B4:B6"/>
    <mergeCell ref="D5:D6"/>
    <mergeCell ref="E5:E6"/>
    <mergeCell ref="F5:F6"/>
    <mergeCell ref="G5:G6"/>
    <mergeCell ref="D4:G4"/>
    <mergeCell ref="C4:C6"/>
  </mergeCells>
  <hyperlinks>
    <hyperlink ref="B1" location="INDICE!B19" display="Volver al índice" xr:uid="{00000000-0004-0000-0900-000000000000}"/>
  </hyperlink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8" tint="-0.249977111117893"/>
  </sheetPr>
  <dimension ref="A1:M44"/>
  <sheetViews>
    <sheetView showGridLines="0" zoomScale="90" zoomScaleNormal="90" workbookViewId="0">
      <pane ySplit="1" topLeftCell="A2" activePane="bottomLeft" state="frozen"/>
      <selection pane="bottomLeft" activeCell="B5" sqref="B5:B7"/>
    </sheetView>
  </sheetViews>
  <sheetFormatPr baseColWidth="10" defaultRowHeight="15"/>
  <cols>
    <col min="1" max="1" width="3.7109375" customWidth="1"/>
    <col min="2" max="2" width="28.85546875" customWidth="1"/>
    <col min="3" max="3" width="21.5703125" customWidth="1"/>
    <col min="4" max="4" width="19.7109375" customWidth="1"/>
    <col min="5" max="5" width="21.5703125" customWidth="1"/>
    <col min="6" max="6" width="19.85546875" customWidth="1"/>
    <col min="7" max="7" width="15.140625" customWidth="1"/>
    <col min="8" max="8" width="16" customWidth="1"/>
  </cols>
  <sheetData>
    <row r="1" spans="1:13">
      <c r="B1" s="220" t="s">
        <v>90</v>
      </c>
      <c r="D1" s="5"/>
    </row>
    <row r="2" spans="1:13" ht="15" customHeight="1">
      <c r="B2" s="22" t="s">
        <v>355</v>
      </c>
      <c r="C2" s="23"/>
      <c r="D2" s="23"/>
      <c r="E2" s="23"/>
      <c r="F2" s="23"/>
      <c r="G2" s="23"/>
      <c r="H2" s="23"/>
    </row>
    <row r="3" spans="1:13" ht="15" customHeight="1">
      <c r="B3" s="23" t="s">
        <v>483</v>
      </c>
      <c r="C3" s="23"/>
      <c r="D3" s="23"/>
      <c r="E3" s="23"/>
      <c r="F3" s="23"/>
      <c r="G3" s="23"/>
      <c r="H3" s="23"/>
    </row>
    <row r="4" spans="1:13" s="37" customFormat="1" ht="7.5" customHeight="1">
      <c r="A4" s="35"/>
      <c r="B4" s="36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3" ht="15" customHeight="1">
      <c r="B5" s="274" t="s">
        <v>352</v>
      </c>
      <c r="C5" s="277" t="s">
        <v>53</v>
      </c>
      <c r="D5" s="278"/>
      <c r="E5" s="278"/>
      <c r="F5" s="278"/>
      <c r="G5" s="278"/>
      <c r="H5" s="279"/>
    </row>
    <row r="6" spans="1:13" ht="24.75" customHeight="1">
      <c r="B6" s="275"/>
      <c r="C6" s="272" t="s">
        <v>407</v>
      </c>
      <c r="D6" s="276" t="s">
        <v>54</v>
      </c>
      <c r="E6" s="273" t="s">
        <v>55</v>
      </c>
      <c r="F6" s="273" t="s">
        <v>56</v>
      </c>
      <c r="G6" s="273" t="s">
        <v>353</v>
      </c>
      <c r="H6" s="273" t="s">
        <v>354</v>
      </c>
    </row>
    <row r="7" spans="1:13" ht="24.75" customHeight="1">
      <c r="B7" s="275"/>
      <c r="C7" s="272"/>
      <c r="D7" s="276"/>
      <c r="E7" s="273"/>
      <c r="F7" s="273"/>
      <c r="G7" s="273"/>
      <c r="H7" s="273"/>
    </row>
    <row r="8" spans="1:13" s="25" customFormat="1" ht="6" customHeight="1">
      <c r="A8" s="24"/>
      <c r="B8" s="28"/>
      <c r="C8" s="28"/>
      <c r="D8" s="29"/>
      <c r="E8" s="28"/>
      <c r="F8" s="28"/>
      <c r="G8" s="30"/>
      <c r="H8" s="30"/>
      <c r="I8" s="30"/>
      <c r="J8" s="30"/>
      <c r="K8" s="30"/>
      <c r="L8" s="30"/>
      <c r="M8" s="30"/>
    </row>
    <row r="9" spans="1:13">
      <c r="B9" s="42" t="s">
        <v>1</v>
      </c>
      <c r="C9" s="92">
        <v>159020</v>
      </c>
      <c r="D9" s="48">
        <v>6283</v>
      </c>
      <c r="E9" s="48">
        <v>8699</v>
      </c>
      <c r="F9" s="48">
        <f>D9-E9</f>
        <v>-2416</v>
      </c>
      <c r="G9" s="48">
        <v>167976</v>
      </c>
      <c r="H9" s="48">
        <v>166154</v>
      </c>
    </row>
    <row r="10" spans="1:13">
      <c r="B10" s="8" t="s">
        <v>2</v>
      </c>
      <c r="C10" s="93">
        <v>56456</v>
      </c>
      <c r="D10" s="46">
        <v>2302</v>
      </c>
      <c r="E10" s="46">
        <v>3013</v>
      </c>
      <c r="F10" s="49">
        <f t="shared" ref="F10:F24" si="0">D10-E10</f>
        <v>-711</v>
      </c>
      <c r="G10" s="46">
        <v>63017</v>
      </c>
      <c r="H10" s="46">
        <v>58952</v>
      </c>
    </row>
    <row r="11" spans="1:13">
      <c r="B11" s="4" t="s">
        <v>92</v>
      </c>
      <c r="C11" s="94">
        <v>8083</v>
      </c>
      <c r="D11" s="50">
        <v>354</v>
      </c>
      <c r="E11" s="50">
        <v>239</v>
      </c>
      <c r="F11" s="49">
        <f t="shared" si="0"/>
        <v>115</v>
      </c>
      <c r="G11" s="50">
        <v>8317</v>
      </c>
      <c r="H11" s="50">
        <v>8471</v>
      </c>
    </row>
    <row r="12" spans="1:13">
      <c r="B12" s="4" t="s">
        <v>93</v>
      </c>
      <c r="C12" s="94">
        <v>31013</v>
      </c>
      <c r="D12" s="50">
        <v>873</v>
      </c>
      <c r="E12" s="50">
        <v>1827</v>
      </c>
      <c r="F12" s="49">
        <f t="shared" si="0"/>
        <v>-954</v>
      </c>
      <c r="G12" s="50">
        <v>32880</v>
      </c>
      <c r="H12" s="50">
        <v>31997</v>
      </c>
    </row>
    <row r="13" spans="1:13">
      <c r="B13" s="4" t="s">
        <v>94</v>
      </c>
      <c r="C13" s="94">
        <v>11270</v>
      </c>
      <c r="D13" s="50">
        <v>236</v>
      </c>
      <c r="E13" s="50">
        <v>559</v>
      </c>
      <c r="F13" s="49">
        <f t="shared" si="0"/>
        <v>-323</v>
      </c>
      <c r="G13" s="50">
        <v>12317</v>
      </c>
      <c r="H13" s="50">
        <v>11535</v>
      </c>
    </row>
    <row r="14" spans="1:13">
      <c r="B14" s="4" t="s">
        <v>95</v>
      </c>
      <c r="C14" s="94">
        <v>588</v>
      </c>
      <c r="D14" s="50">
        <v>45</v>
      </c>
      <c r="E14" s="50">
        <v>43</v>
      </c>
      <c r="F14" s="49">
        <f t="shared" si="0"/>
        <v>2</v>
      </c>
      <c r="G14" s="50">
        <v>626</v>
      </c>
      <c r="H14" s="50">
        <v>638</v>
      </c>
    </row>
    <row r="15" spans="1:13">
      <c r="B15" s="4" t="s">
        <v>96</v>
      </c>
      <c r="C15" s="94">
        <v>7946</v>
      </c>
      <c r="D15" s="50">
        <v>527</v>
      </c>
      <c r="E15" s="50">
        <v>348</v>
      </c>
      <c r="F15" s="49">
        <f t="shared" si="0"/>
        <v>179</v>
      </c>
      <c r="G15" s="50">
        <v>8224</v>
      </c>
      <c r="H15" s="50">
        <v>8539</v>
      </c>
    </row>
    <row r="16" spans="1:13">
      <c r="B16" s="4" t="s">
        <v>97</v>
      </c>
      <c r="C16" s="94">
        <v>14948</v>
      </c>
      <c r="D16" s="50">
        <v>679</v>
      </c>
      <c r="E16" s="50">
        <v>938</v>
      </c>
      <c r="F16" s="49">
        <f t="shared" si="0"/>
        <v>-259</v>
      </c>
      <c r="G16" s="50">
        <v>15967</v>
      </c>
      <c r="H16" s="50">
        <v>15680</v>
      </c>
    </row>
    <row r="17" spans="2:8">
      <c r="B17" s="4" t="s">
        <v>98</v>
      </c>
      <c r="C17" s="94">
        <v>5083</v>
      </c>
      <c r="D17" s="50">
        <v>248</v>
      </c>
      <c r="E17" s="50">
        <v>254</v>
      </c>
      <c r="F17" s="49">
        <f t="shared" si="0"/>
        <v>-6</v>
      </c>
      <c r="G17" s="50">
        <v>5301</v>
      </c>
      <c r="H17" s="50">
        <v>5339</v>
      </c>
    </row>
    <row r="18" spans="2:8">
      <c r="B18" s="4" t="s">
        <v>99</v>
      </c>
      <c r="C18" s="94">
        <v>4553</v>
      </c>
      <c r="D18" s="50">
        <v>201</v>
      </c>
      <c r="E18" s="50">
        <v>194</v>
      </c>
      <c r="F18" s="49">
        <f t="shared" si="0"/>
        <v>7</v>
      </c>
      <c r="G18" s="50">
        <v>4769</v>
      </c>
      <c r="H18" s="50">
        <v>4797</v>
      </c>
    </row>
    <row r="19" spans="2:8">
      <c r="B19" s="4" t="s">
        <v>100</v>
      </c>
      <c r="C19" s="94">
        <v>1748</v>
      </c>
      <c r="D19" s="50">
        <v>89</v>
      </c>
      <c r="E19" s="50">
        <v>96</v>
      </c>
      <c r="F19" s="49">
        <f t="shared" si="0"/>
        <v>-7</v>
      </c>
      <c r="G19" s="50">
        <v>1958</v>
      </c>
      <c r="H19" s="50">
        <v>1850</v>
      </c>
    </row>
    <row r="20" spans="2:8">
      <c r="B20" s="4" t="s">
        <v>101</v>
      </c>
      <c r="C20" s="94">
        <v>3049</v>
      </c>
      <c r="D20" s="50">
        <v>103</v>
      </c>
      <c r="E20" s="50">
        <v>170</v>
      </c>
      <c r="F20" s="49">
        <f t="shared" si="0"/>
        <v>-67</v>
      </c>
      <c r="G20" s="50">
        <v>3326</v>
      </c>
      <c r="H20" s="50">
        <v>3181</v>
      </c>
    </row>
    <row r="21" spans="2:8">
      <c r="B21" s="4" t="s">
        <v>102</v>
      </c>
      <c r="C21" s="94">
        <v>6055</v>
      </c>
      <c r="D21" s="50">
        <v>271</v>
      </c>
      <c r="E21" s="50">
        <v>295</v>
      </c>
      <c r="F21" s="49">
        <f t="shared" si="0"/>
        <v>-24</v>
      </c>
      <c r="G21" s="50">
        <v>6390</v>
      </c>
      <c r="H21" s="50">
        <v>6340</v>
      </c>
    </row>
    <row r="22" spans="2:8">
      <c r="B22" s="4" t="s">
        <v>103</v>
      </c>
      <c r="C22" s="94">
        <v>6156</v>
      </c>
      <c r="D22" s="50">
        <v>159</v>
      </c>
      <c r="E22" s="50">
        <v>78</v>
      </c>
      <c r="F22" s="49">
        <f t="shared" si="0"/>
        <v>81</v>
      </c>
      <c r="G22" s="50">
        <v>1893</v>
      </c>
      <c r="H22" s="50">
        <v>6551</v>
      </c>
    </row>
    <row r="23" spans="2:8">
      <c r="B23" s="4" t="s">
        <v>104</v>
      </c>
      <c r="C23" s="94">
        <v>1792</v>
      </c>
      <c r="D23" s="50">
        <v>124</v>
      </c>
      <c r="E23" s="50">
        <v>84</v>
      </c>
      <c r="F23" s="49">
        <f t="shared" si="0"/>
        <v>40</v>
      </c>
      <c r="G23" s="50">
        <v>1822</v>
      </c>
      <c r="H23" s="50">
        <v>1922</v>
      </c>
    </row>
    <row r="24" spans="2:8">
      <c r="B24" s="4" t="s">
        <v>105</v>
      </c>
      <c r="C24" s="94">
        <v>280</v>
      </c>
      <c r="D24" s="51">
        <v>72</v>
      </c>
      <c r="E24" s="51">
        <v>561</v>
      </c>
      <c r="F24" s="49">
        <f t="shared" si="0"/>
        <v>-489</v>
      </c>
      <c r="G24" s="51">
        <v>1169</v>
      </c>
      <c r="H24" s="51">
        <v>362</v>
      </c>
    </row>
    <row r="25" spans="2:8" ht="15" customHeight="1">
      <c r="B25" s="207" t="s">
        <v>449</v>
      </c>
      <c r="C25" s="6"/>
      <c r="D25" s="6"/>
      <c r="E25" s="6"/>
      <c r="F25" s="6"/>
      <c r="G25" s="9"/>
      <c r="H25" s="6"/>
    </row>
    <row r="26" spans="2:8">
      <c r="B26" s="3"/>
      <c r="C26" s="3"/>
      <c r="D26" s="3"/>
      <c r="E26" s="3"/>
      <c r="F26" s="3"/>
      <c r="G26" s="3"/>
    </row>
    <row r="28" spans="2:8">
      <c r="B28" s="68"/>
    </row>
    <row r="29" spans="2:8">
      <c r="B29" s="68"/>
    </row>
    <row r="30" spans="2:8">
      <c r="B30" s="68"/>
    </row>
    <row r="31" spans="2:8">
      <c r="B31" s="68"/>
    </row>
    <row r="32" spans="2:8">
      <c r="B32" s="68"/>
    </row>
    <row r="33" spans="2:2">
      <c r="B33" s="68"/>
    </row>
    <row r="34" spans="2:2">
      <c r="B34" s="68"/>
    </row>
    <row r="35" spans="2:2">
      <c r="B35" s="68"/>
    </row>
    <row r="36" spans="2:2">
      <c r="B36" s="68"/>
    </row>
    <row r="37" spans="2:2">
      <c r="B37" s="68"/>
    </row>
    <row r="38" spans="2:2">
      <c r="B38" s="68"/>
    </row>
    <row r="39" spans="2:2">
      <c r="B39" s="68"/>
    </row>
    <row r="40" spans="2:2">
      <c r="B40" s="68"/>
    </row>
    <row r="41" spans="2:2">
      <c r="B41" s="68"/>
    </row>
    <row r="42" spans="2:2">
      <c r="B42" s="68"/>
    </row>
    <row r="43" spans="2:2">
      <c r="B43" s="68"/>
    </row>
    <row r="44" spans="2:2">
      <c r="B44" s="68"/>
    </row>
  </sheetData>
  <mergeCells count="8">
    <mergeCell ref="H6:H7"/>
    <mergeCell ref="B5:B7"/>
    <mergeCell ref="D6:D7"/>
    <mergeCell ref="E6:E7"/>
    <mergeCell ref="F6:F7"/>
    <mergeCell ref="G6:G7"/>
    <mergeCell ref="C5:H5"/>
    <mergeCell ref="C6:C7"/>
  </mergeCells>
  <hyperlinks>
    <hyperlink ref="B1" location="INDICE!B20" display="Volver al índice" xr:uid="{00000000-0004-0000-0A00-000000000000}"/>
  </hyperlink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 tint="-0.249977111117893"/>
  </sheetPr>
  <dimension ref="B1:G32"/>
  <sheetViews>
    <sheetView showGridLines="0" zoomScale="90" zoomScaleNormal="90" workbookViewId="0">
      <pane ySplit="1" topLeftCell="A2" activePane="bottomLeft" state="frozen"/>
      <selection pane="bottomLeft" activeCell="B4" sqref="B4:B6"/>
    </sheetView>
  </sheetViews>
  <sheetFormatPr baseColWidth="10" defaultRowHeight="15"/>
  <cols>
    <col min="1" max="1" width="3.7109375" customWidth="1"/>
    <col min="2" max="2" width="43.140625" customWidth="1"/>
    <col min="3" max="3" width="14.7109375" customWidth="1"/>
    <col min="4" max="4" width="16" customWidth="1"/>
    <col min="5" max="6" width="18.5703125" customWidth="1"/>
    <col min="7" max="7" width="14.7109375" customWidth="1"/>
  </cols>
  <sheetData>
    <row r="1" spans="2:7" ht="15" customHeight="1">
      <c r="B1" s="220" t="s">
        <v>90</v>
      </c>
      <c r="D1" s="5"/>
    </row>
    <row r="2" spans="2:7" ht="15" customHeight="1">
      <c r="B2" s="22" t="s">
        <v>391</v>
      </c>
      <c r="C2" s="22"/>
      <c r="D2" s="23"/>
      <c r="E2" s="23"/>
      <c r="F2" s="23"/>
      <c r="G2" s="23"/>
    </row>
    <row r="3" spans="2:7" ht="15" customHeight="1">
      <c r="B3" s="270" t="s">
        <v>415</v>
      </c>
      <c r="C3" s="270"/>
      <c r="D3" s="270"/>
      <c r="E3" s="270"/>
      <c r="F3" s="270"/>
      <c r="G3" s="270"/>
    </row>
    <row r="4" spans="2:7" ht="21.75" customHeight="1">
      <c r="B4" s="271" t="s">
        <v>414</v>
      </c>
      <c r="C4" s="272" t="s">
        <v>1</v>
      </c>
      <c r="D4" s="272" t="s">
        <v>0</v>
      </c>
      <c r="E4" s="272"/>
      <c r="F4" s="272"/>
      <c r="G4" s="272"/>
    </row>
    <row r="5" spans="2:7">
      <c r="B5" s="271"/>
      <c r="C5" s="272"/>
      <c r="D5" s="272" t="s">
        <v>389</v>
      </c>
      <c r="E5" s="272" t="s">
        <v>390</v>
      </c>
      <c r="F5" s="272" t="s">
        <v>387</v>
      </c>
      <c r="G5" s="272" t="s">
        <v>19</v>
      </c>
    </row>
    <row r="6" spans="2:7" ht="30" customHeight="1">
      <c r="B6" s="271"/>
      <c r="C6" s="272"/>
      <c r="D6" s="272"/>
      <c r="E6" s="272"/>
      <c r="F6" s="272"/>
      <c r="G6" s="272"/>
    </row>
    <row r="7" spans="2:7" ht="5.25" customHeight="1">
      <c r="B7" s="28"/>
      <c r="C7" s="28"/>
      <c r="D7" s="29"/>
      <c r="E7" s="28"/>
      <c r="F7" s="28"/>
      <c r="G7" s="30"/>
    </row>
    <row r="8" spans="2:7">
      <c r="B8" s="42" t="s">
        <v>1</v>
      </c>
      <c r="C8" s="92">
        <v>347953</v>
      </c>
      <c r="D8" s="48">
        <v>239565</v>
      </c>
      <c r="E8" s="48">
        <v>88654</v>
      </c>
      <c r="F8" s="48">
        <v>3661</v>
      </c>
      <c r="G8" s="48">
        <v>16073</v>
      </c>
    </row>
    <row r="9" spans="2:7">
      <c r="B9" s="8" t="s">
        <v>106</v>
      </c>
      <c r="C9" s="93">
        <v>31431</v>
      </c>
      <c r="D9" s="46">
        <v>25052</v>
      </c>
      <c r="E9" s="46">
        <v>4183</v>
      </c>
      <c r="F9" s="49">
        <v>190</v>
      </c>
      <c r="G9" s="46">
        <v>2006</v>
      </c>
    </row>
    <row r="10" spans="2:7">
      <c r="B10" s="8" t="s">
        <v>107</v>
      </c>
      <c r="C10" s="93">
        <v>4231</v>
      </c>
      <c r="D10" s="46">
        <v>3267</v>
      </c>
      <c r="E10" s="46">
        <v>706</v>
      </c>
      <c r="F10" s="49">
        <v>18</v>
      </c>
      <c r="G10" s="46">
        <v>240</v>
      </c>
    </row>
    <row r="11" spans="2:7">
      <c r="B11" s="8" t="s">
        <v>108</v>
      </c>
      <c r="C11" s="93">
        <v>23619</v>
      </c>
      <c r="D11" s="46">
        <v>16085</v>
      </c>
      <c r="E11" s="46">
        <v>6833</v>
      </c>
      <c r="F11" s="49">
        <v>214</v>
      </c>
      <c r="G11" s="46">
        <v>487</v>
      </c>
    </row>
    <row r="12" spans="2:7">
      <c r="B12" s="8" t="s">
        <v>109</v>
      </c>
      <c r="C12" s="93">
        <v>16807</v>
      </c>
      <c r="D12" s="46">
        <v>13951</v>
      </c>
      <c r="E12" s="46">
        <v>2179</v>
      </c>
      <c r="F12" s="49">
        <v>110</v>
      </c>
      <c r="G12" s="46">
        <v>567</v>
      </c>
    </row>
    <row r="13" spans="2:7">
      <c r="B13" s="8" t="s">
        <v>110</v>
      </c>
      <c r="C13" s="93">
        <v>10528</v>
      </c>
      <c r="D13" s="46">
        <v>8561</v>
      </c>
      <c r="E13" s="46">
        <v>1471</v>
      </c>
      <c r="F13" s="49">
        <v>112</v>
      </c>
      <c r="G13" s="46">
        <v>384</v>
      </c>
    </row>
    <row r="14" spans="2:7">
      <c r="B14" s="8" t="s">
        <v>111</v>
      </c>
      <c r="C14" s="93">
        <v>10259</v>
      </c>
      <c r="D14" s="46">
        <v>7322</v>
      </c>
      <c r="E14" s="46">
        <v>2494</v>
      </c>
      <c r="F14" s="49">
        <v>74</v>
      </c>
      <c r="G14" s="46">
        <v>369</v>
      </c>
    </row>
    <row r="15" spans="2:7">
      <c r="B15" s="8" t="s">
        <v>112</v>
      </c>
      <c r="C15" s="93">
        <v>5565</v>
      </c>
      <c r="D15" s="46">
        <v>4291</v>
      </c>
      <c r="E15" s="46">
        <v>928</v>
      </c>
      <c r="F15" s="49">
        <v>128</v>
      </c>
      <c r="G15" s="46">
        <v>218</v>
      </c>
    </row>
    <row r="16" spans="2:7">
      <c r="B16" s="8" t="s">
        <v>113</v>
      </c>
      <c r="C16" s="93">
        <v>43997</v>
      </c>
      <c r="D16" s="46">
        <v>31744</v>
      </c>
      <c r="E16" s="46">
        <v>9816</v>
      </c>
      <c r="F16" s="49">
        <v>522</v>
      </c>
      <c r="G16" s="46">
        <v>1915</v>
      </c>
    </row>
    <row r="17" spans="2:7">
      <c r="B17" s="8" t="s">
        <v>114</v>
      </c>
      <c r="C17" s="93">
        <v>3406</v>
      </c>
      <c r="D17" s="46">
        <v>2535</v>
      </c>
      <c r="E17" s="46">
        <v>686</v>
      </c>
      <c r="F17" s="49">
        <v>35</v>
      </c>
      <c r="G17" s="46">
        <v>150</v>
      </c>
    </row>
    <row r="18" spans="2:7">
      <c r="B18" s="8" t="s">
        <v>115</v>
      </c>
      <c r="C18" s="93">
        <v>13769</v>
      </c>
      <c r="D18" s="46">
        <v>10040</v>
      </c>
      <c r="E18" s="46">
        <v>3063</v>
      </c>
      <c r="F18" s="49">
        <v>228</v>
      </c>
      <c r="G18" s="46">
        <v>438</v>
      </c>
    </row>
    <row r="19" spans="2:7">
      <c r="B19" s="8" t="s">
        <v>116</v>
      </c>
      <c r="C19" s="93">
        <v>5005</v>
      </c>
      <c r="D19" s="46">
        <v>3971</v>
      </c>
      <c r="E19" s="46">
        <v>829</v>
      </c>
      <c r="F19" s="49">
        <v>43</v>
      </c>
      <c r="G19" s="46">
        <v>162</v>
      </c>
    </row>
    <row r="20" spans="2:7">
      <c r="B20" s="8" t="s">
        <v>117</v>
      </c>
      <c r="C20" s="93">
        <v>8734</v>
      </c>
      <c r="D20" s="46">
        <v>7186</v>
      </c>
      <c r="E20" s="46">
        <v>1386</v>
      </c>
      <c r="F20" s="49">
        <v>70</v>
      </c>
      <c r="G20" s="46">
        <v>92</v>
      </c>
    </row>
    <row r="21" spans="2:7">
      <c r="B21" s="8" t="s">
        <v>118</v>
      </c>
      <c r="C21" s="93">
        <v>8282</v>
      </c>
      <c r="D21" s="46">
        <v>6578</v>
      </c>
      <c r="E21" s="46">
        <v>1108</v>
      </c>
      <c r="F21" s="49">
        <v>33</v>
      </c>
      <c r="G21" s="46">
        <v>563</v>
      </c>
    </row>
    <row r="22" spans="2:7">
      <c r="B22" s="8" t="s">
        <v>119</v>
      </c>
      <c r="C22" s="93">
        <v>9983</v>
      </c>
      <c r="D22" s="46">
        <v>6637</v>
      </c>
      <c r="E22" s="46">
        <v>3011</v>
      </c>
      <c r="F22" s="49">
        <v>94</v>
      </c>
      <c r="G22" s="46">
        <v>241</v>
      </c>
    </row>
    <row r="23" spans="2:7">
      <c r="B23" s="8" t="s">
        <v>120</v>
      </c>
      <c r="C23" s="93">
        <v>10201</v>
      </c>
      <c r="D23" s="46">
        <v>6898</v>
      </c>
      <c r="E23" s="46">
        <v>2897</v>
      </c>
      <c r="F23" s="49">
        <v>81</v>
      </c>
      <c r="G23" s="46">
        <v>325</v>
      </c>
    </row>
    <row r="24" spans="2:7">
      <c r="B24" s="8" t="s">
        <v>121</v>
      </c>
      <c r="C24" s="93">
        <v>27226</v>
      </c>
      <c r="D24" s="46">
        <v>17028</v>
      </c>
      <c r="E24" s="46">
        <v>8039</v>
      </c>
      <c r="F24" s="49">
        <v>263</v>
      </c>
      <c r="G24" s="46">
        <v>1896</v>
      </c>
    </row>
    <row r="25" spans="2:7">
      <c r="B25" s="8" t="s">
        <v>122</v>
      </c>
      <c r="C25" s="93">
        <v>29922</v>
      </c>
      <c r="D25" s="46">
        <v>17324</v>
      </c>
      <c r="E25" s="46">
        <v>10603</v>
      </c>
      <c r="F25" s="49">
        <v>303</v>
      </c>
      <c r="G25" s="46">
        <v>1692</v>
      </c>
    </row>
    <row r="26" spans="2:7">
      <c r="B26" s="8" t="s">
        <v>123</v>
      </c>
      <c r="C26" s="93">
        <v>38213</v>
      </c>
      <c r="D26" s="46">
        <v>23088</v>
      </c>
      <c r="E26" s="46">
        <v>12238</v>
      </c>
      <c r="F26" s="49">
        <v>577</v>
      </c>
      <c r="G26" s="46">
        <v>2310</v>
      </c>
    </row>
    <row r="27" spans="2:7">
      <c r="B27" s="8" t="s">
        <v>124</v>
      </c>
      <c r="C27" s="93">
        <v>12026</v>
      </c>
      <c r="D27" s="46">
        <v>7278</v>
      </c>
      <c r="E27" s="46">
        <v>4201</v>
      </c>
      <c r="F27" s="49">
        <v>138</v>
      </c>
      <c r="G27" s="46">
        <v>409</v>
      </c>
    </row>
    <row r="28" spans="2:7">
      <c r="B28" s="8" t="s">
        <v>125</v>
      </c>
      <c r="C28" s="93">
        <v>18786</v>
      </c>
      <c r="D28" s="46">
        <v>11126</v>
      </c>
      <c r="E28" s="46">
        <v>6108</v>
      </c>
      <c r="F28" s="49">
        <v>257</v>
      </c>
      <c r="G28" s="46">
        <v>1295</v>
      </c>
    </row>
    <row r="29" spans="2:7">
      <c r="B29" s="8" t="s">
        <v>126</v>
      </c>
      <c r="C29" s="93">
        <v>11487</v>
      </c>
      <c r="D29" s="46">
        <v>6748</v>
      </c>
      <c r="E29" s="46">
        <v>4480</v>
      </c>
      <c r="F29" s="49">
        <v>84</v>
      </c>
      <c r="G29" s="46">
        <v>175</v>
      </c>
    </row>
    <row r="30" spans="2:7">
      <c r="B30" s="8" t="s">
        <v>127</v>
      </c>
      <c r="C30" s="93">
        <v>4076</v>
      </c>
      <c r="D30" s="46">
        <v>2771</v>
      </c>
      <c r="E30" s="46">
        <v>1121</v>
      </c>
      <c r="F30" s="49">
        <v>85</v>
      </c>
      <c r="G30" s="46">
        <v>99</v>
      </c>
    </row>
    <row r="31" spans="2:7">
      <c r="B31" s="4" t="s">
        <v>105</v>
      </c>
      <c r="C31" s="93">
        <v>400</v>
      </c>
      <c r="D31" s="46">
        <v>84</v>
      </c>
      <c r="E31" s="46">
        <v>274</v>
      </c>
      <c r="F31" s="49">
        <v>2</v>
      </c>
      <c r="G31" s="46">
        <v>40</v>
      </c>
    </row>
    <row r="32" spans="2:7">
      <c r="B32" s="208" t="s">
        <v>451</v>
      </c>
      <c r="C32" s="34"/>
      <c r="D32" s="6"/>
      <c r="E32" s="6"/>
      <c r="F32" s="6"/>
      <c r="G32" s="9"/>
    </row>
  </sheetData>
  <mergeCells count="8">
    <mergeCell ref="B3:G3"/>
    <mergeCell ref="B4:B6"/>
    <mergeCell ref="D5:D6"/>
    <mergeCell ref="E5:E6"/>
    <mergeCell ref="F5:F6"/>
    <mergeCell ref="G5:G6"/>
    <mergeCell ref="D4:G4"/>
    <mergeCell ref="C4:C6"/>
  </mergeCells>
  <hyperlinks>
    <hyperlink ref="B1" location="INDICE!B21" display="Volver al índice" xr:uid="{00000000-0004-0000-0B00-000000000000}"/>
  </hyperlink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8" tint="-0.249977111117893"/>
  </sheetPr>
  <dimension ref="A1:N33"/>
  <sheetViews>
    <sheetView showGridLines="0" zoomScale="90" zoomScaleNormal="90" workbookViewId="0">
      <pane ySplit="1" topLeftCell="A2" activePane="bottomLeft" state="frozen"/>
      <selection pane="bottomLeft" activeCell="G22" sqref="G22"/>
    </sheetView>
  </sheetViews>
  <sheetFormatPr baseColWidth="10" defaultRowHeight="15"/>
  <cols>
    <col min="1" max="1" width="3.7109375" customWidth="1"/>
    <col min="2" max="2" width="31.42578125" customWidth="1"/>
    <col min="3" max="8" width="20.7109375" customWidth="1"/>
  </cols>
  <sheetData>
    <row r="1" spans="1:14">
      <c r="B1" s="220" t="s">
        <v>90</v>
      </c>
      <c r="D1" s="5"/>
    </row>
    <row r="2" spans="1:14" ht="15" customHeight="1">
      <c r="B2" s="22" t="s">
        <v>356</v>
      </c>
      <c r="C2" s="23"/>
      <c r="D2" s="23"/>
      <c r="E2" s="23"/>
      <c r="F2" s="23"/>
      <c r="G2" s="23"/>
      <c r="H2" s="23"/>
    </row>
    <row r="3" spans="1:14" ht="15" customHeight="1">
      <c r="B3" s="23" t="s">
        <v>484</v>
      </c>
      <c r="C3" s="23"/>
      <c r="D3" s="23"/>
      <c r="E3" s="23"/>
      <c r="F3" s="23"/>
      <c r="G3" s="23"/>
      <c r="H3" s="23"/>
    </row>
    <row r="4" spans="1:14" s="37" customFormat="1" ht="7.5" customHeight="1">
      <c r="A4" s="35"/>
      <c r="B4" s="36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1:14">
      <c r="B5" s="274" t="s">
        <v>352</v>
      </c>
      <c r="C5" s="280" t="s">
        <v>53</v>
      </c>
      <c r="D5" s="281"/>
      <c r="E5" s="281"/>
      <c r="F5" s="281"/>
      <c r="G5" s="281"/>
      <c r="H5" s="282"/>
    </row>
    <row r="6" spans="1:14" ht="24.75" customHeight="1">
      <c r="B6" s="274"/>
      <c r="C6" s="283" t="s">
        <v>416</v>
      </c>
      <c r="D6" s="273" t="s">
        <v>54</v>
      </c>
      <c r="E6" s="273" t="s">
        <v>55</v>
      </c>
      <c r="F6" s="273" t="s">
        <v>56</v>
      </c>
      <c r="G6" s="273" t="s">
        <v>353</v>
      </c>
      <c r="H6" s="273" t="s">
        <v>354</v>
      </c>
    </row>
    <row r="7" spans="1:14" ht="30" customHeight="1">
      <c r="B7" s="274"/>
      <c r="C7" s="284"/>
      <c r="D7" s="273"/>
      <c r="E7" s="273"/>
      <c r="F7" s="273"/>
      <c r="G7" s="273"/>
      <c r="H7" s="273"/>
    </row>
    <row r="8" spans="1:14" ht="8.25" customHeight="1">
      <c r="B8" s="28"/>
      <c r="C8" s="28"/>
      <c r="D8" s="29"/>
      <c r="E8" s="28"/>
      <c r="F8" s="28"/>
      <c r="G8" s="30"/>
      <c r="H8" s="30"/>
    </row>
    <row r="9" spans="1:14">
      <c r="B9" s="42" t="s">
        <v>1</v>
      </c>
      <c r="C9" s="48">
        <v>272094</v>
      </c>
      <c r="D9" s="48">
        <v>9918</v>
      </c>
      <c r="E9" s="48">
        <v>15751</v>
      </c>
      <c r="F9" s="48">
        <f>D9-E9</f>
        <v>-5833</v>
      </c>
      <c r="G9" s="48">
        <v>288199</v>
      </c>
      <c r="H9" s="48">
        <v>283154</v>
      </c>
    </row>
    <row r="10" spans="1:14">
      <c r="B10" s="8" t="s">
        <v>106</v>
      </c>
      <c r="C10" s="49">
        <v>22314</v>
      </c>
      <c r="D10" s="46">
        <v>880</v>
      </c>
      <c r="E10" s="46">
        <v>2113</v>
      </c>
      <c r="F10" s="49">
        <f t="shared" ref="F10:F32" si="0">D10-E10</f>
        <v>-1233</v>
      </c>
      <c r="G10" s="46">
        <v>24404</v>
      </c>
      <c r="H10" s="46">
        <v>23312</v>
      </c>
    </row>
    <row r="11" spans="1:14">
      <c r="B11" s="4" t="s">
        <v>107</v>
      </c>
      <c r="C11" s="50">
        <v>3262</v>
      </c>
      <c r="D11" s="50">
        <v>146</v>
      </c>
      <c r="E11" s="50">
        <v>177</v>
      </c>
      <c r="F11" s="49">
        <f t="shared" si="0"/>
        <v>-31</v>
      </c>
      <c r="G11" s="50">
        <v>3455</v>
      </c>
      <c r="H11" s="50">
        <v>3422</v>
      </c>
    </row>
    <row r="12" spans="1:14">
      <c r="B12" s="4" t="s">
        <v>108</v>
      </c>
      <c r="C12" s="50">
        <v>19997</v>
      </c>
      <c r="D12" s="50">
        <v>590</v>
      </c>
      <c r="E12" s="50">
        <v>1164</v>
      </c>
      <c r="F12" s="49">
        <f t="shared" si="0"/>
        <v>-574</v>
      </c>
      <c r="G12" s="50">
        <v>21283</v>
      </c>
      <c r="H12" s="50">
        <v>20666</v>
      </c>
    </row>
    <row r="13" spans="1:14">
      <c r="B13" s="4" t="s">
        <v>109</v>
      </c>
      <c r="C13" s="50">
        <v>13974</v>
      </c>
      <c r="D13" s="50">
        <v>314</v>
      </c>
      <c r="E13" s="50">
        <v>687</v>
      </c>
      <c r="F13" s="49">
        <f t="shared" si="0"/>
        <v>-373</v>
      </c>
      <c r="G13" s="50">
        <v>14789</v>
      </c>
      <c r="H13" s="50">
        <v>14309</v>
      </c>
    </row>
    <row r="14" spans="1:14">
      <c r="B14" s="4" t="s">
        <v>110</v>
      </c>
      <c r="C14" s="50">
        <v>8556</v>
      </c>
      <c r="D14" s="50">
        <v>325</v>
      </c>
      <c r="E14" s="50">
        <v>444</v>
      </c>
      <c r="F14" s="49">
        <f t="shared" si="0"/>
        <v>-119</v>
      </c>
      <c r="G14" s="50">
        <v>8955</v>
      </c>
      <c r="H14" s="50">
        <v>8896</v>
      </c>
    </row>
    <row r="15" spans="1:14">
      <c r="B15" s="4" t="s">
        <v>111</v>
      </c>
      <c r="C15" s="50">
        <v>8531</v>
      </c>
      <c r="D15" s="50">
        <v>287</v>
      </c>
      <c r="E15" s="50">
        <v>243</v>
      </c>
      <c r="F15" s="49">
        <f t="shared" si="0"/>
        <v>44</v>
      </c>
      <c r="G15" s="50">
        <v>8765</v>
      </c>
      <c r="H15" s="50">
        <v>8829</v>
      </c>
    </row>
    <row r="16" spans="1:14">
      <c r="B16" s="4" t="s">
        <v>112</v>
      </c>
      <c r="C16" s="50">
        <v>4343</v>
      </c>
      <c r="D16" s="50">
        <v>174</v>
      </c>
      <c r="E16" s="50">
        <v>126</v>
      </c>
      <c r="F16" s="49">
        <f t="shared" si="0"/>
        <v>48</v>
      </c>
      <c r="G16" s="50">
        <v>4510</v>
      </c>
      <c r="H16" s="50">
        <v>4536</v>
      </c>
    </row>
    <row r="17" spans="2:8">
      <c r="B17" s="4" t="s">
        <v>113</v>
      </c>
      <c r="C17" s="50">
        <v>33758</v>
      </c>
      <c r="D17" s="50">
        <v>1351</v>
      </c>
      <c r="E17" s="50">
        <v>2483</v>
      </c>
      <c r="F17" s="49">
        <f t="shared" si="0"/>
        <v>-1132</v>
      </c>
      <c r="G17" s="50">
        <v>36249</v>
      </c>
      <c r="H17" s="50">
        <v>35221</v>
      </c>
    </row>
    <row r="18" spans="2:8">
      <c r="B18" s="4" t="s">
        <v>114</v>
      </c>
      <c r="C18" s="50">
        <v>2664</v>
      </c>
      <c r="D18" s="50">
        <v>118</v>
      </c>
      <c r="E18" s="50">
        <v>197</v>
      </c>
      <c r="F18" s="49">
        <f t="shared" si="0"/>
        <v>-79</v>
      </c>
      <c r="G18" s="50">
        <v>2853</v>
      </c>
      <c r="H18" s="50">
        <v>2791</v>
      </c>
    </row>
    <row r="19" spans="2:8">
      <c r="B19" s="4" t="s">
        <v>115</v>
      </c>
      <c r="C19" s="50">
        <v>11493</v>
      </c>
      <c r="D19" s="50">
        <v>334</v>
      </c>
      <c r="E19" s="50">
        <v>419</v>
      </c>
      <c r="F19" s="49">
        <f t="shared" si="0"/>
        <v>-85</v>
      </c>
      <c r="G19" s="50">
        <v>11938</v>
      </c>
      <c r="H19" s="50">
        <v>11864</v>
      </c>
    </row>
    <row r="20" spans="2:8">
      <c r="B20" s="4" t="s">
        <v>116</v>
      </c>
      <c r="C20" s="50">
        <v>3993</v>
      </c>
      <c r="D20" s="50">
        <v>138</v>
      </c>
      <c r="E20" s="50">
        <v>124</v>
      </c>
      <c r="F20" s="49">
        <f t="shared" si="0"/>
        <v>14</v>
      </c>
      <c r="G20" s="50">
        <v>4104</v>
      </c>
      <c r="H20" s="50">
        <v>4135</v>
      </c>
    </row>
    <row r="21" spans="2:8">
      <c r="B21" s="4" t="s">
        <v>117</v>
      </c>
      <c r="C21" s="50">
        <v>7559</v>
      </c>
      <c r="D21" s="50">
        <v>301</v>
      </c>
      <c r="E21" s="50">
        <v>287</v>
      </c>
      <c r="F21" s="49">
        <f t="shared" si="0"/>
        <v>14</v>
      </c>
      <c r="G21" s="50">
        <v>7850</v>
      </c>
      <c r="H21" s="50">
        <v>7879</v>
      </c>
    </row>
    <row r="22" spans="2:8">
      <c r="B22" s="4" t="s">
        <v>118</v>
      </c>
      <c r="C22" s="50">
        <v>5950</v>
      </c>
      <c r="D22" s="50">
        <v>307</v>
      </c>
      <c r="E22" s="50">
        <v>513</v>
      </c>
      <c r="F22" s="49">
        <f t="shared" si="0"/>
        <v>-206</v>
      </c>
      <c r="G22" s="50">
        <v>6505</v>
      </c>
      <c r="H22" s="50">
        <v>6275</v>
      </c>
    </row>
    <row r="23" spans="2:8">
      <c r="B23" s="17" t="s">
        <v>119</v>
      </c>
      <c r="C23" s="45">
        <v>8477</v>
      </c>
      <c r="D23" s="158">
        <v>191</v>
      </c>
      <c r="E23" s="158">
        <v>401</v>
      </c>
      <c r="F23" s="49">
        <f t="shared" si="0"/>
        <v>-210</v>
      </c>
      <c r="G23" s="158">
        <v>8914</v>
      </c>
      <c r="H23" s="158">
        <v>8694</v>
      </c>
    </row>
    <row r="24" spans="2:8">
      <c r="B24" s="17" t="s">
        <v>120</v>
      </c>
      <c r="C24" s="45">
        <v>8771</v>
      </c>
      <c r="D24" s="158">
        <v>271</v>
      </c>
      <c r="E24" s="158">
        <v>397</v>
      </c>
      <c r="F24" s="49">
        <f t="shared" si="0"/>
        <v>-126</v>
      </c>
      <c r="G24" s="158">
        <v>9149</v>
      </c>
      <c r="H24" s="158">
        <v>9071</v>
      </c>
    </row>
    <row r="25" spans="2:8">
      <c r="B25" s="17" t="s">
        <v>121</v>
      </c>
      <c r="C25" s="45">
        <v>20818</v>
      </c>
      <c r="D25" s="158">
        <v>694</v>
      </c>
      <c r="E25" s="158">
        <v>604</v>
      </c>
      <c r="F25" s="49">
        <f t="shared" si="0"/>
        <v>90</v>
      </c>
      <c r="G25" s="158">
        <v>21440</v>
      </c>
      <c r="H25" s="158">
        <v>21566</v>
      </c>
    </row>
    <row r="26" spans="2:8">
      <c r="B26" s="17" t="s">
        <v>122</v>
      </c>
      <c r="C26" s="45">
        <v>23697</v>
      </c>
      <c r="D26" s="158">
        <v>1001</v>
      </c>
      <c r="E26" s="158">
        <v>1578</v>
      </c>
      <c r="F26" s="49">
        <f t="shared" si="0"/>
        <v>-577</v>
      </c>
      <c r="G26" s="158">
        <v>25355</v>
      </c>
      <c r="H26" s="158">
        <v>24744</v>
      </c>
    </row>
    <row r="27" spans="2:8">
      <c r="B27" s="17" t="s">
        <v>123</v>
      </c>
      <c r="C27" s="45">
        <v>27375</v>
      </c>
      <c r="D27" s="158">
        <v>1411</v>
      </c>
      <c r="E27" s="158">
        <v>1444</v>
      </c>
      <c r="F27" s="49">
        <f t="shared" si="0"/>
        <v>-33</v>
      </c>
      <c r="G27" s="158">
        <v>28365</v>
      </c>
      <c r="H27" s="158">
        <v>29069</v>
      </c>
    </row>
    <row r="28" spans="2:8">
      <c r="B28" s="17" t="s">
        <v>124</v>
      </c>
      <c r="C28" s="45">
        <v>9963</v>
      </c>
      <c r="D28" s="158">
        <v>224</v>
      </c>
      <c r="E28" s="158">
        <v>340</v>
      </c>
      <c r="F28" s="49">
        <f t="shared" si="0"/>
        <v>-116</v>
      </c>
      <c r="G28" s="158">
        <v>10314</v>
      </c>
      <c r="H28" s="158">
        <v>10234</v>
      </c>
    </row>
    <row r="29" spans="2:8">
      <c r="B29" s="17" t="s">
        <v>125</v>
      </c>
      <c r="C29" s="45">
        <v>14590</v>
      </c>
      <c r="D29" s="158">
        <v>523</v>
      </c>
      <c r="E29" s="158">
        <v>629</v>
      </c>
      <c r="F29" s="49">
        <f t="shared" si="0"/>
        <v>-106</v>
      </c>
      <c r="G29" s="158">
        <v>15242</v>
      </c>
      <c r="H29" s="158">
        <v>15136</v>
      </c>
    </row>
    <row r="30" spans="2:8">
      <c r="B30" s="17" t="s">
        <v>126</v>
      </c>
      <c r="C30" s="45">
        <v>8419</v>
      </c>
      <c r="D30" s="158">
        <v>172</v>
      </c>
      <c r="E30" s="158">
        <v>309</v>
      </c>
      <c r="F30" s="49">
        <f t="shared" si="0"/>
        <v>-137</v>
      </c>
      <c r="G30" s="158">
        <v>8750</v>
      </c>
      <c r="H30" s="158">
        <v>8662</v>
      </c>
    </row>
    <row r="31" spans="2:8">
      <c r="B31" s="4" t="s">
        <v>127</v>
      </c>
      <c r="C31" s="50">
        <v>3364</v>
      </c>
      <c r="D31" s="50">
        <v>96</v>
      </c>
      <c r="E31" s="50">
        <v>76</v>
      </c>
      <c r="F31" s="49">
        <f t="shared" si="0"/>
        <v>20</v>
      </c>
      <c r="G31" s="50">
        <v>3363</v>
      </c>
      <c r="H31" s="50">
        <v>3536</v>
      </c>
    </row>
    <row r="32" spans="2:8">
      <c r="B32" s="4" t="s">
        <v>105</v>
      </c>
      <c r="C32" s="50">
        <v>226</v>
      </c>
      <c r="D32" s="50">
        <v>70</v>
      </c>
      <c r="E32" s="50">
        <v>996</v>
      </c>
      <c r="F32" s="49">
        <f t="shared" si="0"/>
        <v>-926</v>
      </c>
      <c r="G32" s="50">
        <v>1647</v>
      </c>
      <c r="H32" s="50">
        <v>307</v>
      </c>
    </row>
    <row r="33" spans="2:8">
      <c r="B33" s="207" t="s">
        <v>449</v>
      </c>
      <c r="C33" s="6"/>
      <c r="D33" s="6"/>
      <c r="E33" s="6"/>
      <c r="F33" s="6"/>
      <c r="G33" s="9"/>
      <c r="H33" s="6"/>
    </row>
  </sheetData>
  <mergeCells count="8">
    <mergeCell ref="H6:H7"/>
    <mergeCell ref="B5:B7"/>
    <mergeCell ref="D6:D7"/>
    <mergeCell ref="E6:E7"/>
    <mergeCell ref="F6:F7"/>
    <mergeCell ref="G6:G7"/>
    <mergeCell ref="C5:H5"/>
    <mergeCell ref="C6:C7"/>
  </mergeCells>
  <hyperlinks>
    <hyperlink ref="B1" location="INDICE!B22" display="Volver al índice" xr:uid="{00000000-0004-0000-0C00-000000000000}"/>
  </hyperlink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8" tint="-0.249977111117893"/>
  </sheetPr>
  <dimension ref="B1:G30"/>
  <sheetViews>
    <sheetView showGridLines="0" zoomScale="90" zoomScaleNormal="90" workbookViewId="0">
      <pane ySplit="1" topLeftCell="A2" activePane="bottomLeft" state="frozen"/>
      <selection pane="bottomLeft" activeCell="B1" sqref="B1"/>
    </sheetView>
  </sheetViews>
  <sheetFormatPr baseColWidth="10" defaultRowHeight="15"/>
  <cols>
    <col min="1" max="1" width="3.7109375" customWidth="1"/>
    <col min="2" max="2" width="30.85546875" customWidth="1"/>
    <col min="3" max="7" width="20.7109375" customWidth="1"/>
  </cols>
  <sheetData>
    <row r="1" spans="2:7" ht="15" customHeight="1">
      <c r="B1" s="220" t="s">
        <v>90</v>
      </c>
      <c r="C1" s="5"/>
    </row>
    <row r="2" spans="2:7" ht="15" customHeight="1">
      <c r="B2" s="22" t="s">
        <v>392</v>
      </c>
      <c r="C2" s="22"/>
      <c r="D2" s="23"/>
      <c r="E2" s="23"/>
      <c r="F2" s="23"/>
      <c r="G2" s="23"/>
    </row>
    <row r="3" spans="2:7" ht="15" customHeight="1">
      <c r="B3" s="285" t="s">
        <v>417</v>
      </c>
      <c r="C3" s="285"/>
      <c r="D3" s="285"/>
      <c r="E3" s="285"/>
      <c r="F3" s="285"/>
      <c r="G3" s="285"/>
    </row>
    <row r="4" spans="2:7" ht="21" customHeight="1">
      <c r="B4" s="271" t="s">
        <v>414</v>
      </c>
      <c r="C4" s="272" t="s">
        <v>1</v>
      </c>
      <c r="D4" s="272" t="s">
        <v>0</v>
      </c>
      <c r="E4" s="272"/>
      <c r="F4" s="272"/>
      <c r="G4" s="272"/>
    </row>
    <row r="5" spans="2:7" ht="15" customHeight="1">
      <c r="B5" s="271"/>
      <c r="C5" s="272"/>
      <c r="D5" s="272" t="s">
        <v>389</v>
      </c>
      <c r="E5" s="272" t="s">
        <v>390</v>
      </c>
      <c r="F5" s="272" t="s">
        <v>387</v>
      </c>
      <c r="G5" s="272" t="s">
        <v>19</v>
      </c>
    </row>
    <row r="6" spans="2:7" ht="27" customHeight="1">
      <c r="B6" s="271"/>
      <c r="C6" s="272"/>
      <c r="D6" s="272"/>
      <c r="E6" s="272"/>
      <c r="F6" s="272"/>
      <c r="G6" s="272"/>
    </row>
    <row r="7" spans="2:7" ht="4.5" customHeight="1">
      <c r="B7" s="28"/>
      <c r="C7" s="28"/>
      <c r="D7" s="29"/>
      <c r="E7" s="28"/>
      <c r="F7" s="28"/>
      <c r="G7" s="30"/>
    </row>
    <row r="8" spans="2:7">
      <c r="B8" s="42" t="s">
        <v>1</v>
      </c>
      <c r="C8" s="92">
        <v>263848</v>
      </c>
      <c r="D8" s="48">
        <v>202210</v>
      </c>
      <c r="E8" s="48">
        <v>49001</v>
      </c>
      <c r="F8" s="48">
        <v>3822</v>
      </c>
      <c r="G8" s="48">
        <v>8815</v>
      </c>
    </row>
    <row r="9" spans="2:7">
      <c r="B9" s="8" t="s">
        <v>128</v>
      </c>
      <c r="C9" s="93">
        <v>49814</v>
      </c>
      <c r="D9" s="46">
        <v>38313</v>
      </c>
      <c r="E9" s="46">
        <v>9032</v>
      </c>
      <c r="F9" s="49">
        <v>901</v>
      </c>
      <c r="G9" s="46">
        <v>1568</v>
      </c>
    </row>
    <row r="10" spans="2:7">
      <c r="B10" s="8" t="s">
        <v>129</v>
      </c>
      <c r="C10" s="93">
        <v>14474</v>
      </c>
      <c r="D10" s="46">
        <v>11307</v>
      </c>
      <c r="E10" s="46">
        <v>2528</v>
      </c>
      <c r="F10" s="49">
        <v>181</v>
      </c>
      <c r="G10" s="46">
        <v>458</v>
      </c>
    </row>
    <row r="11" spans="2:7">
      <c r="B11" s="8" t="s">
        <v>130</v>
      </c>
      <c r="C11" s="93">
        <v>20174</v>
      </c>
      <c r="D11" s="46">
        <v>17026</v>
      </c>
      <c r="E11" s="46">
        <v>2248</v>
      </c>
      <c r="F11" s="49">
        <v>165</v>
      </c>
      <c r="G11" s="46">
        <v>735</v>
      </c>
    </row>
    <row r="12" spans="2:7">
      <c r="B12" s="8" t="s">
        <v>131</v>
      </c>
      <c r="C12" s="93">
        <v>15848</v>
      </c>
      <c r="D12" s="46">
        <v>11849</v>
      </c>
      <c r="E12" s="46">
        <v>3395</v>
      </c>
      <c r="F12" s="49">
        <v>228</v>
      </c>
      <c r="G12" s="46">
        <v>376</v>
      </c>
    </row>
    <row r="13" spans="2:7">
      <c r="B13" s="8" t="s">
        <v>132</v>
      </c>
      <c r="C13" s="93">
        <v>10104</v>
      </c>
      <c r="D13" s="46">
        <v>8166</v>
      </c>
      <c r="E13" s="46">
        <v>1288</v>
      </c>
      <c r="F13" s="49">
        <v>191</v>
      </c>
      <c r="G13" s="46">
        <v>459</v>
      </c>
    </row>
    <row r="14" spans="2:7">
      <c r="B14" s="8" t="s">
        <v>133</v>
      </c>
      <c r="C14" s="93">
        <v>20377</v>
      </c>
      <c r="D14" s="46">
        <v>13145</v>
      </c>
      <c r="E14" s="46">
        <v>6115</v>
      </c>
      <c r="F14" s="49">
        <v>305</v>
      </c>
      <c r="G14" s="46">
        <v>812</v>
      </c>
    </row>
    <row r="15" spans="2:7">
      <c r="B15" s="8" t="s">
        <v>134</v>
      </c>
      <c r="C15" s="93">
        <v>18695</v>
      </c>
      <c r="D15" s="46">
        <v>14239</v>
      </c>
      <c r="E15" s="46">
        <v>3328</v>
      </c>
      <c r="F15" s="49">
        <v>218</v>
      </c>
      <c r="G15" s="46">
        <v>910</v>
      </c>
    </row>
    <row r="16" spans="2:7">
      <c r="B16" s="8" t="s">
        <v>135</v>
      </c>
      <c r="C16" s="93">
        <v>5270</v>
      </c>
      <c r="D16" s="46">
        <v>4087</v>
      </c>
      <c r="E16" s="46">
        <v>931</v>
      </c>
      <c r="F16" s="49">
        <v>105</v>
      </c>
      <c r="G16" s="46">
        <v>147</v>
      </c>
    </row>
    <row r="17" spans="2:7">
      <c r="B17" s="8" t="s">
        <v>136</v>
      </c>
      <c r="C17" s="93">
        <v>8920</v>
      </c>
      <c r="D17" s="46">
        <v>6932</v>
      </c>
      <c r="E17" s="46">
        <v>1722</v>
      </c>
      <c r="F17" s="49">
        <v>94</v>
      </c>
      <c r="G17" s="46">
        <v>172</v>
      </c>
    </row>
    <row r="18" spans="2:7">
      <c r="B18" s="8" t="s">
        <v>137</v>
      </c>
      <c r="C18" s="93">
        <v>6201</v>
      </c>
      <c r="D18" s="46">
        <v>5103</v>
      </c>
      <c r="E18" s="46">
        <v>785</v>
      </c>
      <c r="F18" s="49">
        <v>29</v>
      </c>
      <c r="G18" s="46">
        <v>284</v>
      </c>
    </row>
    <row r="19" spans="2:7">
      <c r="B19" s="8" t="s">
        <v>138</v>
      </c>
      <c r="C19" s="93">
        <v>3771</v>
      </c>
      <c r="D19" s="46">
        <v>2696</v>
      </c>
      <c r="E19" s="46">
        <v>966</v>
      </c>
      <c r="F19" s="49">
        <v>54</v>
      </c>
      <c r="G19" s="46">
        <v>55</v>
      </c>
    </row>
    <row r="20" spans="2:7">
      <c r="B20" s="8" t="s">
        <v>139</v>
      </c>
      <c r="C20" s="93">
        <v>3217</v>
      </c>
      <c r="D20" s="46">
        <v>2602</v>
      </c>
      <c r="E20" s="46">
        <v>491</v>
      </c>
      <c r="F20" s="49">
        <v>38</v>
      </c>
      <c r="G20" s="46">
        <v>86</v>
      </c>
    </row>
    <row r="21" spans="2:7">
      <c r="B21" s="8" t="s">
        <v>140</v>
      </c>
      <c r="C21" s="93">
        <v>4493</v>
      </c>
      <c r="D21" s="46">
        <v>3140</v>
      </c>
      <c r="E21" s="46">
        <v>1098</v>
      </c>
      <c r="F21" s="49">
        <v>133</v>
      </c>
      <c r="G21" s="46">
        <v>122</v>
      </c>
    </row>
    <row r="22" spans="2:7">
      <c r="B22" s="8" t="s">
        <v>141</v>
      </c>
      <c r="C22" s="93">
        <v>25586</v>
      </c>
      <c r="D22" s="46">
        <v>20638</v>
      </c>
      <c r="E22" s="46">
        <v>3832</v>
      </c>
      <c r="F22" s="49">
        <v>320</v>
      </c>
      <c r="G22" s="46">
        <v>796</v>
      </c>
    </row>
    <row r="23" spans="2:7">
      <c r="B23" s="8" t="s">
        <v>142</v>
      </c>
      <c r="C23" s="93">
        <v>4998</v>
      </c>
      <c r="D23" s="46">
        <v>4085</v>
      </c>
      <c r="E23" s="46">
        <v>820</v>
      </c>
      <c r="F23" s="49">
        <v>44</v>
      </c>
      <c r="G23" s="46">
        <v>49</v>
      </c>
    </row>
    <row r="24" spans="2:7">
      <c r="B24" s="8" t="s">
        <v>143</v>
      </c>
      <c r="C24" s="93">
        <v>11284</v>
      </c>
      <c r="D24" s="46">
        <v>7695</v>
      </c>
      <c r="E24" s="46">
        <v>2628</v>
      </c>
      <c r="F24" s="49">
        <v>215</v>
      </c>
      <c r="G24" s="46">
        <v>746</v>
      </c>
    </row>
    <row r="25" spans="2:7">
      <c r="B25" s="8" t="s">
        <v>144</v>
      </c>
      <c r="C25" s="93">
        <v>4348</v>
      </c>
      <c r="D25" s="46">
        <v>3401</v>
      </c>
      <c r="E25" s="46">
        <v>833</v>
      </c>
      <c r="F25" s="49">
        <v>57</v>
      </c>
      <c r="G25" s="46">
        <v>57</v>
      </c>
    </row>
    <row r="26" spans="2:7">
      <c r="B26" s="8" t="s">
        <v>145</v>
      </c>
      <c r="C26" s="93">
        <v>27236</v>
      </c>
      <c r="D26" s="46">
        <v>20980</v>
      </c>
      <c r="E26" s="46">
        <v>5098</v>
      </c>
      <c r="F26" s="49">
        <v>405</v>
      </c>
      <c r="G26" s="46">
        <v>753</v>
      </c>
    </row>
    <row r="27" spans="2:7">
      <c r="B27" s="8" t="s">
        <v>146</v>
      </c>
      <c r="C27" s="93">
        <v>5902</v>
      </c>
      <c r="D27" s="46">
        <v>4715</v>
      </c>
      <c r="E27" s="46">
        <v>935</v>
      </c>
      <c r="F27" s="49">
        <v>70</v>
      </c>
      <c r="G27" s="46">
        <v>182</v>
      </c>
    </row>
    <row r="28" spans="2:7">
      <c r="B28" s="8" t="s">
        <v>147</v>
      </c>
      <c r="C28" s="93">
        <v>2965</v>
      </c>
      <c r="D28" s="46">
        <v>2041</v>
      </c>
      <c r="E28" s="46">
        <v>834</v>
      </c>
      <c r="F28" s="49">
        <v>66</v>
      </c>
      <c r="G28" s="46">
        <v>24</v>
      </c>
    </row>
    <row r="29" spans="2:7">
      <c r="B29" s="4" t="s">
        <v>105</v>
      </c>
      <c r="C29" s="93">
        <v>171</v>
      </c>
      <c r="D29" s="46">
        <v>50</v>
      </c>
      <c r="E29" s="46">
        <v>94</v>
      </c>
      <c r="F29" s="49">
        <v>3</v>
      </c>
      <c r="G29" s="46">
        <v>24</v>
      </c>
    </row>
    <row r="30" spans="2:7">
      <c r="B30" s="207" t="s">
        <v>449</v>
      </c>
      <c r="C30" s="34"/>
      <c r="D30" s="6"/>
      <c r="E30" s="6"/>
      <c r="F30" s="6"/>
      <c r="G30" s="9"/>
    </row>
  </sheetData>
  <mergeCells count="8">
    <mergeCell ref="B3:G3"/>
    <mergeCell ref="B4:B6"/>
    <mergeCell ref="D5:D6"/>
    <mergeCell ref="E5:E6"/>
    <mergeCell ref="F5:F6"/>
    <mergeCell ref="G5:G6"/>
    <mergeCell ref="C4:C6"/>
    <mergeCell ref="D4:G4"/>
  </mergeCells>
  <hyperlinks>
    <hyperlink ref="B1" location="INDICE!B23" display="Volver al índice" xr:uid="{00000000-0004-0000-0D00-000000000000}"/>
  </hyperlink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8" tint="-0.249977111117893"/>
  </sheetPr>
  <dimension ref="A1:N31"/>
  <sheetViews>
    <sheetView showGridLines="0" zoomScale="98" zoomScaleNormal="98" workbookViewId="0">
      <pane ySplit="1" topLeftCell="A2" activePane="bottomLeft" state="frozen"/>
      <selection pane="bottomLeft" activeCell="B3" sqref="B3"/>
    </sheetView>
  </sheetViews>
  <sheetFormatPr baseColWidth="10" defaultRowHeight="15"/>
  <cols>
    <col min="1" max="1" width="3.7109375" customWidth="1"/>
    <col min="2" max="2" width="28.85546875" customWidth="1"/>
    <col min="3" max="3" width="20.7109375" customWidth="1"/>
    <col min="4" max="4" width="20.5703125" customWidth="1"/>
    <col min="5" max="8" width="20.7109375" customWidth="1"/>
  </cols>
  <sheetData>
    <row r="1" spans="1:14">
      <c r="B1" s="220" t="s">
        <v>90</v>
      </c>
      <c r="E1" s="5"/>
    </row>
    <row r="2" spans="1:14" ht="15" customHeight="1">
      <c r="B2" s="22" t="s">
        <v>357</v>
      </c>
      <c r="C2" s="23"/>
      <c r="D2" s="23"/>
      <c r="E2" s="23"/>
      <c r="F2" s="23"/>
      <c r="G2" s="23"/>
      <c r="H2" s="23"/>
    </row>
    <row r="3" spans="1:14" ht="15" customHeight="1">
      <c r="B3" s="23" t="s">
        <v>485</v>
      </c>
      <c r="C3" s="23"/>
      <c r="D3" s="23"/>
      <c r="E3" s="23"/>
      <c r="F3" s="23"/>
      <c r="G3" s="23"/>
      <c r="H3" s="23"/>
    </row>
    <row r="4" spans="1:14" s="37" customFormat="1" ht="7.5" customHeight="1">
      <c r="A4" s="35"/>
      <c r="B4" s="36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1:14">
      <c r="B5" s="274" t="s">
        <v>352</v>
      </c>
      <c r="C5" s="286" t="s">
        <v>53</v>
      </c>
      <c r="D5" s="287"/>
      <c r="E5" s="287"/>
      <c r="F5" s="287"/>
      <c r="G5" s="287"/>
      <c r="H5" s="276"/>
    </row>
    <row r="6" spans="1:14" ht="19.5" customHeight="1">
      <c r="B6" s="274"/>
      <c r="C6" s="288" t="s">
        <v>416</v>
      </c>
      <c r="D6" s="273" t="s">
        <v>54</v>
      </c>
      <c r="E6" s="273" t="s">
        <v>55</v>
      </c>
      <c r="F6" s="273" t="s">
        <v>56</v>
      </c>
      <c r="G6" s="273" t="s">
        <v>353</v>
      </c>
      <c r="H6" s="273" t="s">
        <v>354</v>
      </c>
    </row>
    <row r="7" spans="1:14" ht="17.25" customHeight="1">
      <c r="B7" s="274"/>
      <c r="C7" s="284"/>
      <c r="D7" s="273"/>
      <c r="E7" s="273"/>
      <c r="F7" s="273"/>
      <c r="G7" s="273"/>
      <c r="H7" s="273"/>
    </row>
    <row r="8" spans="1:14" ht="6" customHeight="1">
      <c r="B8" s="28"/>
      <c r="C8" s="28"/>
      <c r="D8" s="29"/>
      <c r="E8" s="28"/>
      <c r="F8" s="28"/>
      <c r="G8" s="30"/>
      <c r="H8" s="30"/>
    </row>
    <row r="9" spans="1:14">
      <c r="B9" s="42" t="s">
        <v>1</v>
      </c>
      <c r="C9" s="48">
        <v>207065</v>
      </c>
      <c r="D9" s="48">
        <v>11338</v>
      </c>
      <c r="E9" s="48">
        <v>11235</v>
      </c>
      <c r="F9" s="48">
        <f>D9-E9</f>
        <v>103</v>
      </c>
      <c r="G9" s="48">
        <v>218554</v>
      </c>
      <c r="H9" s="48">
        <v>219075</v>
      </c>
    </row>
    <row r="10" spans="1:14">
      <c r="B10" s="8" t="s">
        <v>128</v>
      </c>
      <c r="C10" s="49">
        <v>38584</v>
      </c>
      <c r="D10" s="46">
        <v>1575</v>
      </c>
      <c r="E10" s="46">
        <v>2726</v>
      </c>
      <c r="F10" s="49">
        <f t="shared" ref="F10:F30" si="0">D10-E10</f>
        <v>-1151</v>
      </c>
      <c r="G10" s="46">
        <v>41324</v>
      </c>
      <c r="H10" s="46">
        <v>40264</v>
      </c>
    </row>
    <row r="11" spans="1:14">
      <c r="B11" s="4" t="s">
        <v>129</v>
      </c>
      <c r="C11" s="50">
        <v>11729</v>
      </c>
      <c r="D11" s="50">
        <v>561</v>
      </c>
      <c r="E11" s="50">
        <v>418</v>
      </c>
      <c r="F11" s="49">
        <f t="shared" si="0"/>
        <v>143</v>
      </c>
      <c r="G11" s="50">
        <v>12113</v>
      </c>
      <c r="H11" s="50">
        <v>12327</v>
      </c>
    </row>
    <row r="12" spans="1:14">
      <c r="B12" s="4" t="s">
        <v>130</v>
      </c>
      <c r="C12" s="50">
        <v>15931</v>
      </c>
      <c r="D12" s="50">
        <v>570</v>
      </c>
      <c r="E12" s="50">
        <v>1042</v>
      </c>
      <c r="F12" s="49">
        <f t="shared" si="0"/>
        <v>-472</v>
      </c>
      <c r="G12" s="50">
        <v>17003</v>
      </c>
      <c r="H12" s="50">
        <v>16546</v>
      </c>
    </row>
    <row r="13" spans="1:14">
      <c r="B13" s="4" t="s">
        <v>131</v>
      </c>
      <c r="C13" s="50">
        <v>12797</v>
      </c>
      <c r="D13" s="50">
        <v>628</v>
      </c>
      <c r="E13" s="50">
        <v>477</v>
      </c>
      <c r="F13" s="49">
        <f t="shared" si="0"/>
        <v>151</v>
      </c>
      <c r="G13" s="50">
        <v>13216</v>
      </c>
      <c r="H13" s="50">
        <v>13449</v>
      </c>
    </row>
    <row r="14" spans="1:14">
      <c r="B14" s="4" t="s">
        <v>132</v>
      </c>
      <c r="C14" s="50">
        <v>7963</v>
      </c>
      <c r="D14" s="50">
        <v>311</v>
      </c>
      <c r="E14" s="50">
        <v>455</v>
      </c>
      <c r="F14" s="49">
        <f t="shared" si="0"/>
        <v>-144</v>
      </c>
      <c r="G14" s="50">
        <v>8441</v>
      </c>
      <c r="H14" s="50">
        <v>8287</v>
      </c>
    </row>
    <row r="15" spans="1:14">
      <c r="B15" s="4" t="s">
        <v>133</v>
      </c>
      <c r="C15" s="50">
        <v>13693</v>
      </c>
      <c r="D15" s="50">
        <v>2657</v>
      </c>
      <c r="E15" s="50">
        <v>593</v>
      </c>
      <c r="F15" s="49">
        <f t="shared" si="0"/>
        <v>2064</v>
      </c>
      <c r="G15" s="50">
        <v>14109</v>
      </c>
      <c r="H15" s="50">
        <v>16402</v>
      </c>
    </row>
    <row r="16" spans="1:14">
      <c r="B16" s="4" t="s">
        <v>134</v>
      </c>
      <c r="C16" s="50">
        <v>14776</v>
      </c>
      <c r="D16" s="50">
        <v>525</v>
      </c>
      <c r="E16" s="50">
        <v>678</v>
      </c>
      <c r="F16" s="49">
        <f t="shared" si="0"/>
        <v>-153</v>
      </c>
      <c r="G16" s="50">
        <v>15465</v>
      </c>
      <c r="H16" s="50">
        <v>15337</v>
      </c>
    </row>
    <row r="17" spans="2:8">
      <c r="B17" s="4" t="s">
        <v>135</v>
      </c>
      <c r="C17" s="50">
        <v>4299</v>
      </c>
      <c r="D17" s="50">
        <v>210</v>
      </c>
      <c r="E17" s="50">
        <v>187</v>
      </c>
      <c r="F17" s="49">
        <f t="shared" si="0"/>
        <v>23</v>
      </c>
      <c r="G17" s="50">
        <v>4470</v>
      </c>
      <c r="H17" s="50">
        <v>4535</v>
      </c>
    </row>
    <row r="18" spans="2:8">
      <c r="B18" s="4" t="s">
        <v>136</v>
      </c>
      <c r="C18" s="50">
        <v>7409</v>
      </c>
      <c r="D18" s="50">
        <v>398</v>
      </c>
      <c r="E18" s="50">
        <v>531</v>
      </c>
      <c r="F18" s="49">
        <f t="shared" si="0"/>
        <v>-133</v>
      </c>
      <c r="G18" s="50">
        <v>7978</v>
      </c>
      <c r="H18" s="50">
        <v>7820</v>
      </c>
    </row>
    <row r="19" spans="2:8">
      <c r="B19" s="4" t="s">
        <v>137</v>
      </c>
      <c r="C19" s="50">
        <v>5151</v>
      </c>
      <c r="D19" s="50">
        <v>230</v>
      </c>
      <c r="E19" s="50">
        <v>327</v>
      </c>
      <c r="F19" s="49">
        <f t="shared" si="0"/>
        <v>-97</v>
      </c>
      <c r="G19" s="50">
        <v>5532</v>
      </c>
      <c r="H19" s="50">
        <v>5421</v>
      </c>
    </row>
    <row r="20" spans="2:8">
      <c r="B20" s="4" t="s">
        <v>138</v>
      </c>
      <c r="C20" s="50">
        <v>3015</v>
      </c>
      <c r="D20" s="50">
        <v>225</v>
      </c>
      <c r="E20" s="50">
        <v>129</v>
      </c>
      <c r="F20" s="49">
        <f t="shared" si="0"/>
        <v>96</v>
      </c>
      <c r="G20" s="50">
        <v>3116</v>
      </c>
      <c r="H20" s="50">
        <v>3255</v>
      </c>
    </row>
    <row r="21" spans="2:8">
      <c r="B21" s="4" t="s">
        <v>139</v>
      </c>
      <c r="C21" s="50">
        <v>2807</v>
      </c>
      <c r="D21" s="50">
        <v>109</v>
      </c>
      <c r="E21" s="50">
        <v>132</v>
      </c>
      <c r="F21" s="49">
        <f t="shared" si="0"/>
        <v>-23</v>
      </c>
      <c r="G21" s="50">
        <v>2962</v>
      </c>
      <c r="H21" s="50">
        <v>2921</v>
      </c>
    </row>
    <row r="22" spans="2:8">
      <c r="B22" s="4" t="s">
        <v>140</v>
      </c>
      <c r="C22" s="50">
        <v>3502</v>
      </c>
      <c r="D22" s="50">
        <v>253</v>
      </c>
      <c r="E22" s="50">
        <v>155</v>
      </c>
      <c r="F22" s="49">
        <f t="shared" si="0"/>
        <v>98</v>
      </c>
      <c r="G22" s="50">
        <v>3676</v>
      </c>
      <c r="H22" s="50">
        <v>3790</v>
      </c>
    </row>
    <row r="23" spans="2:8">
      <c r="B23" s="17" t="s">
        <v>141</v>
      </c>
      <c r="C23" s="45">
        <v>21062</v>
      </c>
      <c r="D23" s="45">
        <v>916</v>
      </c>
      <c r="E23" s="45">
        <v>1068</v>
      </c>
      <c r="F23" s="49">
        <f t="shared" si="0"/>
        <v>-152</v>
      </c>
      <c r="G23" s="45">
        <v>22130</v>
      </c>
      <c r="H23" s="45">
        <v>22029</v>
      </c>
    </row>
    <row r="24" spans="2:8">
      <c r="B24" s="17" t="s">
        <v>142</v>
      </c>
      <c r="C24" s="45">
        <v>4337</v>
      </c>
      <c r="D24" s="45">
        <v>184</v>
      </c>
      <c r="E24" s="45">
        <v>189</v>
      </c>
      <c r="F24" s="49">
        <f t="shared" si="0"/>
        <v>-5</v>
      </c>
      <c r="G24" s="45">
        <v>4545</v>
      </c>
      <c r="H24" s="45">
        <v>4527</v>
      </c>
    </row>
    <row r="25" spans="2:8">
      <c r="B25" s="17" t="s">
        <v>143</v>
      </c>
      <c r="C25" s="45">
        <v>8240</v>
      </c>
      <c r="D25" s="45">
        <v>652</v>
      </c>
      <c r="E25" s="45">
        <v>470</v>
      </c>
      <c r="F25" s="49">
        <f t="shared" si="0"/>
        <v>182</v>
      </c>
      <c r="G25" s="45">
        <v>8827</v>
      </c>
      <c r="H25" s="45">
        <v>8986</v>
      </c>
    </row>
    <row r="26" spans="2:8">
      <c r="B26" s="17" t="s">
        <v>144</v>
      </c>
      <c r="C26" s="45">
        <v>3608</v>
      </c>
      <c r="D26" s="45">
        <v>206</v>
      </c>
      <c r="E26" s="45">
        <v>221</v>
      </c>
      <c r="F26" s="49">
        <f t="shared" si="0"/>
        <v>-15</v>
      </c>
      <c r="G26" s="45">
        <v>3803</v>
      </c>
      <c r="H26" s="45">
        <v>3821</v>
      </c>
    </row>
    <row r="27" spans="2:8">
      <c r="B27" s="17" t="s">
        <v>145</v>
      </c>
      <c r="C27" s="45">
        <v>20532</v>
      </c>
      <c r="D27" s="45">
        <v>680</v>
      </c>
      <c r="E27" s="45">
        <v>781</v>
      </c>
      <c r="F27" s="49">
        <f t="shared" si="0"/>
        <v>-101</v>
      </c>
      <c r="G27" s="45">
        <v>21405</v>
      </c>
      <c r="H27" s="45">
        <v>21264</v>
      </c>
    </row>
    <row r="28" spans="2:8">
      <c r="B28" s="17" t="s">
        <v>146</v>
      </c>
      <c r="C28" s="45">
        <v>4957</v>
      </c>
      <c r="D28" s="45">
        <v>287</v>
      </c>
      <c r="E28" s="45">
        <v>336</v>
      </c>
      <c r="F28" s="49">
        <f t="shared" si="0"/>
        <v>-49</v>
      </c>
      <c r="G28" s="45">
        <v>5310</v>
      </c>
      <c r="H28" s="45">
        <v>5253</v>
      </c>
    </row>
    <row r="29" spans="2:8">
      <c r="B29" s="17" t="s">
        <v>147</v>
      </c>
      <c r="C29" s="45">
        <v>2587</v>
      </c>
      <c r="D29" s="45">
        <v>107</v>
      </c>
      <c r="E29" s="45">
        <v>110</v>
      </c>
      <c r="F29" s="49">
        <f t="shared" si="0"/>
        <v>-3</v>
      </c>
      <c r="G29" s="45">
        <v>2673</v>
      </c>
      <c r="H29" s="45">
        <v>2698</v>
      </c>
    </row>
    <row r="30" spans="2:8">
      <c r="B30" s="4" t="s">
        <v>105</v>
      </c>
      <c r="C30" s="50">
        <v>86</v>
      </c>
      <c r="D30" s="45">
        <v>54</v>
      </c>
      <c r="E30" s="45">
        <v>210</v>
      </c>
      <c r="F30" s="49">
        <f t="shared" si="0"/>
        <v>-156</v>
      </c>
      <c r="G30" s="45">
        <v>456</v>
      </c>
      <c r="H30" s="45">
        <v>143</v>
      </c>
    </row>
    <row r="31" spans="2:8">
      <c r="B31" s="34" t="s">
        <v>75</v>
      </c>
      <c r="C31" s="6"/>
      <c r="D31" s="6"/>
      <c r="E31" s="6"/>
      <c r="F31" s="6"/>
      <c r="G31" s="9"/>
      <c r="H31" s="6"/>
    </row>
  </sheetData>
  <mergeCells count="8">
    <mergeCell ref="H6:H7"/>
    <mergeCell ref="B5:B7"/>
    <mergeCell ref="D6:D7"/>
    <mergeCell ref="E6:E7"/>
    <mergeCell ref="F6:F7"/>
    <mergeCell ref="G6:G7"/>
    <mergeCell ref="C5:H5"/>
    <mergeCell ref="C6:C7"/>
  </mergeCells>
  <hyperlinks>
    <hyperlink ref="B1" location="INDICE!B24" display="Volver al índice" xr:uid="{00000000-0004-0000-0E00-000000000000}"/>
  </hyperlink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8" tint="-0.249977111117893"/>
  </sheetPr>
  <dimension ref="B1:G28"/>
  <sheetViews>
    <sheetView showGridLines="0" zoomScale="90" zoomScaleNormal="90" workbookViewId="0">
      <pane ySplit="1" topLeftCell="A2" activePane="bottomLeft" state="frozen"/>
      <selection pane="bottomLeft" activeCell="B1" sqref="B1"/>
    </sheetView>
  </sheetViews>
  <sheetFormatPr baseColWidth="10" defaultRowHeight="15"/>
  <cols>
    <col min="1" max="1" width="3.7109375" customWidth="1"/>
    <col min="2" max="2" width="43.140625" customWidth="1"/>
    <col min="3" max="7" width="20.7109375" customWidth="1"/>
  </cols>
  <sheetData>
    <row r="1" spans="2:7" ht="15" customHeight="1">
      <c r="B1" s="220" t="s">
        <v>90</v>
      </c>
      <c r="D1" s="5"/>
    </row>
    <row r="2" spans="2:7" ht="15" customHeight="1">
      <c r="B2" s="22" t="s">
        <v>393</v>
      </c>
      <c r="C2" s="22"/>
      <c r="D2" s="23"/>
      <c r="E2" s="23"/>
      <c r="F2" s="23"/>
      <c r="G2" s="23"/>
    </row>
    <row r="3" spans="2:7" ht="15" customHeight="1">
      <c r="B3" s="285" t="s">
        <v>418</v>
      </c>
      <c r="C3" s="285"/>
      <c r="D3" s="285"/>
      <c r="E3" s="285"/>
      <c r="F3" s="285"/>
      <c r="G3" s="285"/>
    </row>
    <row r="4" spans="2:7">
      <c r="B4" s="271" t="s">
        <v>414</v>
      </c>
      <c r="C4" s="272" t="s">
        <v>1</v>
      </c>
      <c r="D4" s="272" t="s">
        <v>0</v>
      </c>
      <c r="E4" s="272"/>
      <c r="F4" s="272"/>
      <c r="G4" s="272"/>
    </row>
    <row r="5" spans="2:7" ht="31.5" customHeight="1">
      <c r="B5" s="271"/>
      <c r="C5" s="272"/>
      <c r="D5" s="272" t="s">
        <v>389</v>
      </c>
      <c r="E5" s="272" t="s">
        <v>390</v>
      </c>
      <c r="F5" s="272" t="s">
        <v>387</v>
      </c>
      <c r="G5" s="272" t="s">
        <v>19</v>
      </c>
    </row>
    <row r="6" spans="2:7">
      <c r="B6" s="271"/>
      <c r="C6" s="272"/>
      <c r="D6" s="272"/>
      <c r="E6" s="272"/>
      <c r="F6" s="272"/>
      <c r="G6" s="272"/>
    </row>
    <row r="7" spans="2:7" ht="7.5" customHeight="1">
      <c r="B7" s="28"/>
      <c r="C7" s="28"/>
      <c r="D7" s="29"/>
      <c r="E7" s="28"/>
      <c r="F7" s="28"/>
      <c r="G7" s="30"/>
    </row>
    <row r="8" spans="2:7">
      <c r="B8" s="42" t="s">
        <v>1</v>
      </c>
      <c r="C8" s="92">
        <v>177301</v>
      </c>
      <c r="D8" s="48">
        <v>132927</v>
      </c>
      <c r="E8" s="48">
        <v>34839</v>
      </c>
      <c r="F8" s="48">
        <v>3440</v>
      </c>
      <c r="G8" s="48">
        <v>6095</v>
      </c>
    </row>
    <row r="9" spans="2:7">
      <c r="B9" s="8" t="s">
        <v>148</v>
      </c>
      <c r="C9" s="93">
        <v>61748</v>
      </c>
      <c r="D9" s="46">
        <v>44023</v>
      </c>
      <c r="E9" s="46">
        <v>13703</v>
      </c>
      <c r="F9" s="49">
        <v>1269</v>
      </c>
      <c r="G9" s="46">
        <v>2753</v>
      </c>
    </row>
    <row r="10" spans="2:7">
      <c r="B10" s="8" t="s">
        <v>149</v>
      </c>
      <c r="C10" s="93">
        <v>7687</v>
      </c>
      <c r="D10" s="46">
        <v>6305</v>
      </c>
      <c r="E10" s="46">
        <v>1088</v>
      </c>
      <c r="F10" s="49">
        <v>97</v>
      </c>
      <c r="G10" s="46">
        <v>197</v>
      </c>
    </row>
    <row r="11" spans="2:7">
      <c r="B11" s="8" t="s">
        <v>150</v>
      </c>
      <c r="C11" s="93">
        <v>9491</v>
      </c>
      <c r="D11" s="46">
        <v>7071</v>
      </c>
      <c r="E11" s="46">
        <v>1999</v>
      </c>
      <c r="F11" s="49">
        <v>200</v>
      </c>
      <c r="G11" s="46">
        <v>221</v>
      </c>
    </row>
    <row r="12" spans="2:7">
      <c r="B12" s="8" t="s">
        <v>151</v>
      </c>
      <c r="C12" s="93">
        <v>4465</v>
      </c>
      <c r="D12" s="46">
        <v>3428</v>
      </c>
      <c r="E12" s="46">
        <v>927</v>
      </c>
      <c r="F12" s="49">
        <v>42</v>
      </c>
      <c r="G12" s="46">
        <v>68</v>
      </c>
    </row>
    <row r="13" spans="2:7">
      <c r="B13" s="8" t="s">
        <v>152</v>
      </c>
      <c r="C13" s="93">
        <v>4726</v>
      </c>
      <c r="D13" s="46">
        <v>3945</v>
      </c>
      <c r="E13" s="46">
        <v>567</v>
      </c>
      <c r="F13" s="49">
        <v>44</v>
      </c>
      <c r="G13" s="46">
        <v>170</v>
      </c>
    </row>
    <row r="14" spans="2:7">
      <c r="B14" s="8" t="s">
        <v>153</v>
      </c>
      <c r="C14" s="93">
        <v>6672</v>
      </c>
      <c r="D14" s="46">
        <v>5642</v>
      </c>
      <c r="E14" s="46">
        <v>830</v>
      </c>
      <c r="F14" s="49">
        <v>82</v>
      </c>
      <c r="G14" s="46">
        <v>118</v>
      </c>
    </row>
    <row r="15" spans="2:7">
      <c r="B15" s="8" t="s">
        <v>154</v>
      </c>
      <c r="C15" s="93">
        <v>18929</v>
      </c>
      <c r="D15" s="46">
        <v>15543</v>
      </c>
      <c r="E15" s="46">
        <v>2331</v>
      </c>
      <c r="F15" s="49">
        <v>449</v>
      </c>
      <c r="G15" s="46">
        <v>606</v>
      </c>
    </row>
    <row r="16" spans="2:7">
      <c r="B16" s="8" t="s">
        <v>155</v>
      </c>
      <c r="C16" s="93">
        <v>5985</v>
      </c>
      <c r="D16" s="46">
        <v>4928</v>
      </c>
      <c r="E16" s="46">
        <v>840</v>
      </c>
      <c r="F16" s="49">
        <v>73</v>
      </c>
      <c r="G16" s="46">
        <v>144</v>
      </c>
    </row>
    <row r="17" spans="2:7">
      <c r="B17" s="8" t="s">
        <v>156</v>
      </c>
      <c r="C17" s="93">
        <v>7179</v>
      </c>
      <c r="D17" s="46">
        <v>5426</v>
      </c>
      <c r="E17" s="46">
        <v>1414</v>
      </c>
      <c r="F17" s="49">
        <v>150</v>
      </c>
      <c r="G17" s="46">
        <v>189</v>
      </c>
    </row>
    <row r="18" spans="2:7">
      <c r="B18" s="8" t="s">
        <v>157</v>
      </c>
      <c r="C18" s="93">
        <v>5051</v>
      </c>
      <c r="D18" s="46">
        <v>3775</v>
      </c>
      <c r="E18" s="46">
        <v>1059</v>
      </c>
      <c r="F18" s="49">
        <v>52</v>
      </c>
      <c r="G18" s="46">
        <v>165</v>
      </c>
    </row>
    <row r="19" spans="2:7">
      <c r="B19" s="8" t="s">
        <v>158</v>
      </c>
      <c r="C19" s="93">
        <v>7811</v>
      </c>
      <c r="D19" s="46">
        <v>5323</v>
      </c>
      <c r="E19" s="46">
        <v>1866</v>
      </c>
      <c r="F19" s="49">
        <v>367</v>
      </c>
      <c r="G19" s="46">
        <v>255</v>
      </c>
    </row>
    <row r="20" spans="2:7">
      <c r="B20" s="8" t="s">
        <v>159</v>
      </c>
      <c r="C20" s="93">
        <v>3797</v>
      </c>
      <c r="D20" s="46">
        <v>3013</v>
      </c>
      <c r="E20" s="46">
        <v>549</v>
      </c>
      <c r="F20" s="49">
        <v>96</v>
      </c>
      <c r="G20" s="46">
        <v>139</v>
      </c>
    </row>
    <row r="21" spans="2:7">
      <c r="B21" s="8" t="s">
        <v>160</v>
      </c>
      <c r="C21" s="93">
        <v>2831</v>
      </c>
      <c r="D21" s="46">
        <v>2265</v>
      </c>
      <c r="E21" s="46">
        <v>476</v>
      </c>
      <c r="F21" s="49">
        <v>33</v>
      </c>
      <c r="G21" s="46">
        <v>57</v>
      </c>
    </row>
    <row r="22" spans="2:7">
      <c r="B22" s="8" t="s">
        <v>161</v>
      </c>
      <c r="C22" s="93">
        <v>2508</v>
      </c>
      <c r="D22" s="46">
        <v>2026</v>
      </c>
      <c r="E22" s="46">
        <v>393</v>
      </c>
      <c r="F22" s="49">
        <v>48</v>
      </c>
      <c r="G22" s="46">
        <v>41</v>
      </c>
    </row>
    <row r="23" spans="2:7">
      <c r="B23" s="8" t="s">
        <v>162</v>
      </c>
      <c r="C23" s="93">
        <v>4120</v>
      </c>
      <c r="D23" s="46">
        <v>3158</v>
      </c>
      <c r="E23" s="46">
        <v>835</v>
      </c>
      <c r="F23" s="49">
        <v>79</v>
      </c>
      <c r="G23" s="46">
        <v>48</v>
      </c>
    </row>
    <row r="24" spans="2:7">
      <c r="B24" s="8" t="s">
        <v>163</v>
      </c>
      <c r="C24" s="93">
        <v>1321</v>
      </c>
      <c r="D24" s="46">
        <v>1049</v>
      </c>
      <c r="E24" s="46">
        <v>232</v>
      </c>
      <c r="F24" s="49">
        <v>29</v>
      </c>
      <c r="G24" s="46">
        <v>11</v>
      </c>
    </row>
    <row r="25" spans="2:7">
      <c r="B25" s="8" t="s">
        <v>164</v>
      </c>
      <c r="C25" s="93">
        <v>20220</v>
      </c>
      <c r="D25" s="46">
        <v>14251</v>
      </c>
      <c r="E25" s="46">
        <v>4810</v>
      </c>
      <c r="F25" s="49">
        <v>286</v>
      </c>
      <c r="G25" s="46">
        <v>873</v>
      </c>
    </row>
    <row r="26" spans="2:7">
      <c r="B26" s="8" t="s">
        <v>165</v>
      </c>
      <c r="C26" s="93">
        <v>2611</v>
      </c>
      <c r="D26" s="46">
        <v>1717</v>
      </c>
      <c r="E26" s="46">
        <v>830</v>
      </c>
      <c r="F26" s="49">
        <v>38</v>
      </c>
      <c r="G26" s="46">
        <v>26</v>
      </c>
    </row>
    <row r="27" spans="2:7">
      <c r="B27" s="4" t="s">
        <v>105</v>
      </c>
      <c r="C27" s="93">
        <v>149</v>
      </c>
      <c r="D27" s="46">
        <v>39</v>
      </c>
      <c r="E27" s="46">
        <v>90</v>
      </c>
      <c r="F27" s="49">
        <v>6</v>
      </c>
      <c r="G27" s="46">
        <v>14</v>
      </c>
    </row>
    <row r="28" spans="2:7">
      <c r="B28" s="207" t="s">
        <v>449</v>
      </c>
      <c r="C28" s="34"/>
      <c r="D28" s="6"/>
      <c r="E28" s="6"/>
      <c r="F28" s="6"/>
      <c r="G28" s="9"/>
    </row>
  </sheetData>
  <mergeCells count="8">
    <mergeCell ref="B3:G3"/>
    <mergeCell ref="B4:B6"/>
    <mergeCell ref="D5:D6"/>
    <mergeCell ref="E5:E6"/>
    <mergeCell ref="F5:F6"/>
    <mergeCell ref="G5:G6"/>
    <mergeCell ref="C4:C6"/>
    <mergeCell ref="D4:G4"/>
  </mergeCells>
  <hyperlinks>
    <hyperlink ref="B1" location="INDICE!B25" display="Volver al índice" xr:uid="{00000000-0004-0000-0F00-000000000000}"/>
  </hyperlink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8" tint="-0.249977111117893"/>
  </sheetPr>
  <dimension ref="A1:M29"/>
  <sheetViews>
    <sheetView showGridLines="0" zoomScale="90" zoomScaleNormal="90" workbookViewId="0">
      <pane ySplit="1" topLeftCell="A2" activePane="bottomLeft" state="frozen"/>
      <selection pane="bottomLeft" activeCell="B1" sqref="B1"/>
    </sheetView>
  </sheetViews>
  <sheetFormatPr baseColWidth="10" defaultRowHeight="15"/>
  <cols>
    <col min="1" max="1" width="3.7109375" customWidth="1"/>
    <col min="2" max="2" width="28.85546875" customWidth="1"/>
    <col min="3" max="8" width="20.7109375" customWidth="1"/>
  </cols>
  <sheetData>
    <row r="1" spans="1:13">
      <c r="B1" s="220" t="s">
        <v>90</v>
      </c>
      <c r="D1" s="5"/>
    </row>
    <row r="2" spans="1:13" ht="15" customHeight="1">
      <c r="B2" s="22" t="s">
        <v>358</v>
      </c>
      <c r="C2" s="23"/>
      <c r="D2" s="23"/>
      <c r="E2" s="23"/>
      <c r="F2" s="23"/>
      <c r="G2" s="23"/>
      <c r="H2" s="23"/>
    </row>
    <row r="3" spans="1:13" ht="15" customHeight="1">
      <c r="B3" s="23" t="s">
        <v>486</v>
      </c>
      <c r="C3" s="23"/>
      <c r="D3" s="23"/>
      <c r="E3" s="23"/>
      <c r="F3" s="23"/>
      <c r="G3" s="23"/>
      <c r="H3" s="23"/>
    </row>
    <row r="4" spans="1:13" s="37" customFormat="1" ht="7.5" customHeight="1">
      <c r="A4" s="35"/>
      <c r="B4" s="36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3">
      <c r="B5" s="274" t="s">
        <v>352</v>
      </c>
      <c r="C5" s="286" t="s">
        <v>53</v>
      </c>
      <c r="D5" s="287"/>
      <c r="E5" s="287"/>
      <c r="F5" s="287"/>
      <c r="G5" s="287"/>
      <c r="H5" s="276"/>
    </row>
    <row r="6" spans="1:13" ht="21.75" customHeight="1">
      <c r="B6" s="274"/>
      <c r="C6" s="288" t="s">
        <v>416</v>
      </c>
      <c r="D6" s="273" t="s">
        <v>54</v>
      </c>
      <c r="E6" s="273" t="s">
        <v>55</v>
      </c>
      <c r="F6" s="273" t="s">
        <v>56</v>
      </c>
      <c r="G6" s="273" t="s">
        <v>353</v>
      </c>
      <c r="H6" s="273" t="s">
        <v>354</v>
      </c>
    </row>
    <row r="7" spans="1:13" ht="19.5" customHeight="1">
      <c r="B7" s="274"/>
      <c r="C7" s="284"/>
      <c r="D7" s="273"/>
      <c r="E7" s="273"/>
      <c r="F7" s="273"/>
      <c r="G7" s="273"/>
      <c r="H7" s="273"/>
    </row>
    <row r="8" spans="1:13" ht="5.25" customHeight="1">
      <c r="B8" s="28"/>
      <c r="C8" s="28"/>
      <c r="D8" s="29"/>
      <c r="E8" s="28"/>
      <c r="F8" s="28"/>
      <c r="G8" s="30"/>
      <c r="H8" s="30"/>
    </row>
    <row r="9" spans="1:13">
      <c r="B9" s="42" t="s">
        <v>1</v>
      </c>
      <c r="C9" s="48">
        <v>140657</v>
      </c>
      <c r="D9" s="48">
        <v>5766</v>
      </c>
      <c r="E9" s="48">
        <v>6092</v>
      </c>
      <c r="F9" s="48">
        <f>D9-E9</f>
        <v>-326</v>
      </c>
      <c r="G9" s="48">
        <v>146878</v>
      </c>
      <c r="H9" s="48">
        <v>146918</v>
      </c>
    </row>
    <row r="10" spans="1:13">
      <c r="B10" s="8" t="s">
        <v>148</v>
      </c>
      <c r="C10" s="49">
        <v>47943</v>
      </c>
      <c r="D10" s="46">
        <v>2737</v>
      </c>
      <c r="E10" s="46">
        <v>3372</v>
      </c>
      <c r="F10" s="49">
        <f t="shared" ref="F10:F28" si="0">D10-E10</f>
        <v>-635</v>
      </c>
      <c r="G10" s="46">
        <v>50964</v>
      </c>
      <c r="H10" s="46">
        <v>50984</v>
      </c>
    </row>
    <row r="11" spans="1:13">
      <c r="B11" s="4" t="s">
        <v>149</v>
      </c>
      <c r="C11" s="50">
        <v>6386</v>
      </c>
      <c r="D11" s="50">
        <v>191</v>
      </c>
      <c r="E11" s="50">
        <v>272</v>
      </c>
      <c r="F11" s="49">
        <f t="shared" si="0"/>
        <v>-81</v>
      </c>
      <c r="G11" s="50">
        <v>6664</v>
      </c>
      <c r="H11" s="50">
        <v>6584</v>
      </c>
    </row>
    <row r="12" spans="1:13">
      <c r="B12" s="4" t="s">
        <v>150</v>
      </c>
      <c r="C12" s="50">
        <v>7741</v>
      </c>
      <c r="D12" s="50">
        <v>238</v>
      </c>
      <c r="E12" s="50">
        <v>162</v>
      </c>
      <c r="F12" s="49">
        <f t="shared" si="0"/>
        <v>76</v>
      </c>
      <c r="G12" s="50">
        <v>7871</v>
      </c>
      <c r="H12" s="50">
        <v>7994</v>
      </c>
    </row>
    <row r="13" spans="1:13">
      <c r="B13" s="4" t="s">
        <v>151</v>
      </c>
      <c r="C13" s="50">
        <v>3675</v>
      </c>
      <c r="D13" s="50">
        <v>162</v>
      </c>
      <c r="E13" s="50">
        <v>94</v>
      </c>
      <c r="F13" s="49">
        <f t="shared" si="0"/>
        <v>68</v>
      </c>
      <c r="G13" s="50">
        <v>3777</v>
      </c>
      <c r="H13" s="50">
        <v>3849</v>
      </c>
    </row>
    <row r="14" spans="1:13">
      <c r="B14" s="4" t="s">
        <v>152</v>
      </c>
      <c r="C14" s="50">
        <v>4055</v>
      </c>
      <c r="D14" s="50">
        <v>96</v>
      </c>
      <c r="E14" s="50">
        <v>58</v>
      </c>
      <c r="F14" s="49">
        <f t="shared" si="0"/>
        <v>38</v>
      </c>
      <c r="G14" s="50">
        <v>4115</v>
      </c>
      <c r="H14" s="50">
        <v>4162</v>
      </c>
    </row>
    <row r="15" spans="1:13">
      <c r="B15" s="4" t="s">
        <v>153</v>
      </c>
      <c r="C15" s="50">
        <v>5765</v>
      </c>
      <c r="D15" s="50">
        <v>165</v>
      </c>
      <c r="E15" s="50">
        <v>125</v>
      </c>
      <c r="F15" s="49">
        <f>D15-E15</f>
        <v>40</v>
      </c>
      <c r="G15" s="50">
        <v>5931</v>
      </c>
      <c r="H15" s="50">
        <v>5937</v>
      </c>
    </row>
    <row r="16" spans="1:13">
      <c r="B16" s="4" t="s">
        <v>154</v>
      </c>
      <c r="C16" s="50">
        <v>14708</v>
      </c>
      <c r="D16" s="50">
        <v>380</v>
      </c>
      <c r="E16" s="50">
        <v>424</v>
      </c>
      <c r="F16" s="49">
        <f t="shared" si="0"/>
        <v>-44</v>
      </c>
      <c r="G16" s="50">
        <v>15373</v>
      </c>
      <c r="H16" s="50">
        <v>15109</v>
      </c>
    </row>
    <row r="17" spans="2:8">
      <c r="B17" s="4" t="s">
        <v>155</v>
      </c>
      <c r="C17" s="50">
        <v>4974</v>
      </c>
      <c r="D17" s="50">
        <v>161</v>
      </c>
      <c r="E17" s="50">
        <v>83</v>
      </c>
      <c r="F17" s="49">
        <f t="shared" si="0"/>
        <v>78</v>
      </c>
      <c r="G17" s="50">
        <v>5040</v>
      </c>
      <c r="H17" s="50">
        <v>5139</v>
      </c>
    </row>
    <row r="18" spans="2:8">
      <c r="B18" s="4" t="s">
        <v>156</v>
      </c>
      <c r="C18" s="50">
        <v>5653</v>
      </c>
      <c r="D18" s="50">
        <v>220</v>
      </c>
      <c r="E18" s="50">
        <v>284</v>
      </c>
      <c r="F18" s="49">
        <f t="shared" si="0"/>
        <v>-64</v>
      </c>
      <c r="G18" s="50">
        <v>5991</v>
      </c>
      <c r="H18" s="50">
        <v>5900</v>
      </c>
    </row>
    <row r="19" spans="2:8">
      <c r="B19" s="4" t="s">
        <v>157</v>
      </c>
      <c r="C19" s="50">
        <v>4175</v>
      </c>
      <c r="D19" s="50">
        <v>118</v>
      </c>
      <c r="E19" s="50">
        <v>143</v>
      </c>
      <c r="F19" s="49">
        <f t="shared" si="0"/>
        <v>-25</v>
      </c>
      <c r="G19" s="50">
        <v>4364</v>
      </c>
      <c r="H19" s="50">
        <v>4298</v>
      </c>
    </row>
    <row r="20" spans="2:8">
      <c r="B20" s="4" t="s">
        <v>158</v>
      </c>
      <c r="C20" s="50">
        <v>6308</v>
      </c>
      <c r="D20" s="50">
        <v>221</v>
      </c>
      <c r="E20" s="50">
        <v>114</v>
      </c>
      <c r="F20" s="49">
        <f t="shared" si="0"/>
        <v>107</v>
      </c>
      <c r="G20" s="50">
        <v>6245</v>
      </c>
      <c r="H20" s="50">
        <v>6538</v>
      </c>
    </row>
    <row r="21" spans="2:8">
      <c r="B21" s="4" t="s">
        <v>159</v>
      </c>
      <c r="C21" s="50">
        <v>2913</v>
      </c>
      <c r="D21" s="50">
        <v>87</v>
      </c>
      <c r="E21" s="50">
        <v>74</v>
      </c>
      <c r="F21" s="49">
        <f t="shared" si="0"/>
        <v>13</v>
      </c>
      <c r="G21" s="50">
        <v>2982</v>
      </c>
      <c r="H21" s="50">
        <v>3017</v>
      </c>
    </row>
    <row r="22" spans="2:8">
      <c r="B22" s="4" t="s">
        <v>160</v>
      </c>
      <c r="C22" s="50">
        <v>2195</v>
      </c>
      <c r="D22" s="50">
        <v>81</v>
      </c>
      <c r="E22" s="50">
        <v>60</v>
      </c>
      <c r="F22" s="49">
        <f t="shared" si="0"/>
        <v>21</v>
      </c>
      <c r="G22" s="50">
        <v>2280</v>
      </c>
      <c r="H22" s="50">
        <v>2277</v>
      </c>
    </row>
    <row r="23" spans="2:8">
      <c r="B23" s="17" t="s">
        <v>161</v>
      </c>
      <c r="C23" s="45">
        <v>2007</v>
      </c>
      <c r="D23" s="45">
        <v>68</v>
      </c>
      <c r="E23" s="45">
        <v>48</v>
      </c>
      <c r="F23" s="49">
        <f t="shared" si="0"/>
        <v>20</v>
      </c>
      <c r="G23" s="45">
        <v>2072</v>
      </c>
      <c r="H23" s="45">
        <v>2080</v>
      </c>
    </row>
    <row r="24" spans="2:8">
      <c r="B24" s="17" t="s">
        <v>162</v>
      </c>
      <c r="C24" s="45">
        <v>3475</v>
      </c>
      <c r="D24" s="45">
        <v>175</v>
      </c>
      <c r="E24" s="45">
        <v>88</v>
      </c>
      <c r="F24" s="49">
        <f t="shared" si="0"/>
        <v>87</v>
      </c>
      <c r="G24" s="45">
        <v>3529</v>
      </c>
      <c r="H24" s="45">
        <v>3651</v>
      </c>
    </row>
    <row r="25" spans="2:8">
      <c r="B25" s="17" t="s">
        <v>163</v>
      </c>
      <c r="C25" s="45">
        <v>1061</v>
      </c>
      <c r="D25" s="45">
        <v>67</v>
      </c>
      <c r="E25" s="45">
        <v>23</v>
      </c>
      <c r="F25" s="49">
        <f t="shared" si="0"/>
        <v>44</v>
      </c>
      <c r="G25" s="45">
        <v>1092</v>
      </c>
      <c r="H25" s="45">
        <v>1132</v>
      </c>
    </row>
    <row r="26" spans="2:8">
      <c r="B26" s="17" t="s">
        <v>164</v>
      </c>
      <c r="C26" s="45">
        <v>15357</v>
      </c>
      <c r="D26" s="45">
        <v>445</v>
      </c>
      <c r="E26" s="45">
        <v>428</v>
      </c>
      <c r="F26" s="49">
        <f t="shared" si="0"/>
        <v>17</v>
      </c>
      <c r="G26" s="45">
        <v>15894</v>
      </c>
      <c r="H26" s="45">
        <v>15836</v>
      </c>
    </row>
    <row r="27" spans="2:8">
      <c r="B27" s="17" t="s">
        <v>165</v>
      </c>
      <c r="C27" s="45">
        <v>2176</v>
      </c>
      <c r="D27" s="45">
        <v>130</v>
      </c>
      <c r="E27" s="45">
        <v>99</v>
      </c>
      <c r="F27" s="49">
        <f t="shared" si="0"/>
        <v>31</v>
      </c>
      <c r="G27" s="45">
        <v>2287</v>
      </c>
      <c r="H27" s="45">
        <v>2317</v>
      </c>
    </row>
    <row r="28" spans="2:8">
      <c r="B28" s="4" t="s">
        <v>105</v>
      </c>
      <c r="C28" s="50">
        <v>90</v>
      </c>
      <c r="D28" s="45">
        <v>24</v>
      </c>
      <c r="E28" s="45">
        <v>141</v>
      </c>
      <c r="F28" s="49">
        <f t="shared" si="0"/>
        <v>-117</v>
      </c>
      <c r="G28" s="45">
        <v>407</v>
      </c>
      <c r="H28" s="45">
        <v>114</v>
      </c>
    </row>
    <row r="29" spans="2:8">
      <c r="B29" s="207" t="s">
        <v>449</v>
      </c>
      <c r="C29" s="6"/>
      <c r="D29" s="6"/>
      <c r="E29" s="6"/>
      <c r="F29" s="6"/>
      <c r="G29" s="9"/>
      <c r="H29" s="6"/>
    </row>
  </sheetData>
  <mergeCells count="8">
    <mergeCell ref="H6:H7"/>
    <mergeCell ref="B5:B7"/>
    <mergeCell ref="D6:D7"/>
    <mergeCell ref="E6:E7"/>
    <mergeCell ref="F6:F7"/>
    <mergeCell ref="G6:G7"/>
    <mergeCell ref="C5:H5"/>
    <mergeCell ref="C6:C7"/>
  </mergeCells>
  <hyperlinks>
    <hyperlink ref="B1" location="INDICE!B26" display="Volver al índice" xr:uid="{00000000-0004-0000-1000-000000000000}"/>
  </hyperlink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8" tint="-0.249977111117893"/>
  </sheetPr>
  <dimension ref="B1:H32"/>
  <sheetViews>
    <sheetView showGridLines="0" zoomScale="90" zoomScaleNormal="90" workbookViewId="0">
      <pane ySplit="1" topLeftCell="A2" activePane="bottomLeft" state="frozen"/>
      <selection pane="bottomLeft" activeCell="B1" sqref="B1"/>
    </sheetView>
  </sheetViews>
  <sheetFormatPr baseColWidth="10" defaultRowHeight="15"/>
  <cols>
    <col min="1" max="1" width="3.7109375" customWidth="1"/>
    <col min="2" max="2" width="43.140625" customWidth="1"/>
    <col min="3" max="7" width="20.7109375" customWidth="1"/>
  </cols>
  <sheetData>
    <row r="1" spans="2:8" ht="15" customHeight="1">
      <c r="B1" s="220" t="s">
        <v>90</v>
      </c>
      <c r="C1" s="5"/>
    </row>
    <row r="2" spans="2:8" ht="15" customHeight="1">
      <c r="B2" s="22" t="s">
        <v>394</v>
      </c>
      <c r="C2" s="22"/>
      <c r="D2" s="23"/>
      <c r="E2" s="23"/>
      <c r="F2" s="23"/>
      <c r="G2" s="23"/>
    </row>
    <row r="3" spans="2:8" ht="15" customHeight="1">
      <c r="B3" s="285" t="s">
        <v>419</v>
      </c>
      <c r="C3" s="285"/>
      <c r="D3" s="285"/>
      <c r="E3" s="285"/>
      <c r="F3" s="285"/>
      <c r="G3" s="285"/>
    </row>
    <row r="4" spans="2:8">
      <c r="B4" s="271" t="s">
        <v>414</v>
      </c>
      <c r="C4" s="272" t="s">
        <v>1</v>
      </c>
      <c r="D4" s="272" t="s">
        <v>0</v>
      </c>
      <c r="E4" s="272"/>
      <c r="F4" s="272"/>
      <c r="G4" s="272"/>
    </row>
    <row r="5" spans="2:8" ht="31.5" customHeight="1">
      <c r="B5" s="271"/>
      <c r="C5" s="272"/>
      <c r="D5" s="272" t="s">
        <v>389</v>
      </c>
      <c r="E5" s="272" t="s">
        <v>390</v>
      </c>
      <c r="F5" s="272" t="s">
        <v>387</v>
      </c>
      <c r="G5" s="272" t="s">
        <v>19</v>
      </c>
    </row>
    <row r="6" spans="2:8">
      <c r="B6" s="271"/>
      <c r="C6" s="272"/>
      <c r="D6" s="272"/>
      <c r="E6" s="272"/>
      <c r="F6" s="272"/>
      <c r="G6" s="272"/>
    </row>
    <row r="7" spans="2:8" ht="8.25" customHeight="1">
      <c r="B7" s="28"/>
      <c r="C7" s="28"/>
      <c r="D7" s="29"/>
      <c r="E7" s="28"/>
      <c r="F7" s="28"/>
      <c r="G7" s="30"/>
    </row>
    <row r="8" spans="2:8">
      <c r="B8" s="42" t="s">
        <v>1</v>
      </c>
      <c r="C8" s="92">
        <v>421919</v>
      </c>
      <c r="D8" s="48">
        <v>294151</v>
      </c>
      <c r="E8" s="48">
        <v>101648</v>
      </c>
      <c r="F8" s="48">
        <v>6878</v>
      </c>
      <c r="G8" s="48">
        <v>19242</v>
      </c>
      <c r="H8" s="53"/>
    </row>
    <row r="9" spans="2:8">
      <c r="B9" s="8" t="s">
        <v>166</v>
      </c>
      <c r="C9" s="93">
        <v>95645</v>
      </c>
      <c r="D9" s="46">
        <v>70814</v>
      </c>
      <c r="E9" s="46">
        <v>19800</v>
      </c>
      <c r="F9" s="49">
        <v>1321</v>
      </c>
      <c r="G9" s="46">
        <v>3710</v>
      </c>
    </row>
    <row r="10" spans="2:8">
      <c r="B10" s="8" t="s">
        <v>5</v>
      </c>
      <c r="C10" s="93">
        <v>95049</v>
      </c>
      <c r="D10" s="46">
        <v>66210</v>
      </c>
      <c r="E10" s="46">
        <v>22505</v>
      </c>
      <c r="F10" s="49">
        <v>1559</v>
      </c>
      <c r="G10" s="46">
        <v>4775</v>
      </c>
    </row>
    <row r="11" spans="2:8">
      <c r="B11" s="8" t="s">
        <v>167</v>
      </c>
      <c r="C11" s="93">
        <v>10697</v>
      </c>
      <c r="D11" s="46">
        <v>7982</v>
      </c>
      <c r="E11" s="46">
        <v>2206</v>
      </c>
      <c r="F11" s="49">
        <v>67</v>
      </c>
      <c r="G11" s="46">
        <v>442</v>
      </c>
    </row>
    <row r="12" spans="2:8">
      <c r="B12" s="8" t="s">
        <v>168</v>
      </c>
      <c r="C12" s="93">
        <v>4803</v>
      </c>
      <c r="D12" s="46">
        <v>3724</v>
      </c>
      <c r="E12" s="46">
        <v>855</v>
      </c>
      <c r="F12" s="49">
        <v>41</v>
      </c>
      <c r="G12" s="46">
        <v>183</v>
      </c>
    </row>
    <row r="13" spans="2:8">
      <c r="B13" s="8" t="s">
        <v>169</v>
      </c>
      <c r="C13" s="93">
        <v>8434</v>
      </c>
      <c r="D13" s="46">
        <v>5941</v>
      </c>
      <c r="E13" s="46">
        <v>2236</v>
      </c>
      <c r="F13" s="49">
        <v>92</v>
      </c>
      <c r="G13" s="46">
        <v>165</v>
      </c>
    </row>
    <row r="14" spans="2:8">
      <c r="B14" s="8" t="s">
        <v>170</v>
      </c>
      <c r="C14" s="93">
        <v>20009</v>
      </c>
      <c r="D14" s="46">
        <v>13184</v>
      </c>
      <c r="E14" s="46">
        <v>5236</v>
      </c>
      <c r="F14" s="49">
        <v>296</v>
      </c>
      <c r="G14" s="46">
        <v>1293</v>
      </c>
    </row>
    <row r="15" spans="2:8">
      <c r="B15" s="8" t="s">
        <v>171</v>
      </c>
      <c r="C15" s="93">
        <v>24271</v>
      </c>
      <c r="D15" s="46">
        <v>16533</v>
      </c>
      <c r="E15" s="46">
        <v>6377</v>
      </c>
      <c r="F15" s="49">
        <v>451</v>
      </c>
      <c r="G15" s="46">
        <v>910</v>
      </c>
    </row>
    <row r="16" spans="2:8">
      <c r="B16" s="8" t="s">
        <v>172</v>
      </c>
      <c r="C16" s="93">
        <v>3570</v>
      </c>
      <c r="D16" s="46">
        <v>2886</v>
      </c>
      <c r="E16" s="46">
        <v>608</v>
      </c>
      <c r="F16" s="49">
        <v>21</v>
      </c>
      <c r="G16" s="46">
        <v>55</v>
      </c>
    </row>
    <row r="17" spans="2:7">
      <c r="B17" s="8" t="s">
        <v>173</v>
      </c>
      <c r="C17" s="93">
        <v>11788</v>
      </c>
      <c r="D17" s="46">
        <v>8695</v>
      </c>
      <c r="E17" s="46">
        <v>2490</v>
      </c>
      <c r="F17" s="49">
        <v>114</v>
      </c>
      <c r="G17" s="46">
        <v>489</v>
      </c>
    </row>
    <row r="18" spans="2:7">
      <c r="B18" s="8" t="s">
        <v>174</v>
      </c>
      <c r="C18" s="93">
        <v>13755</v>
      </c>
      <c r="D18" s="46">
        <v>10984</v>
      </c>
      <c r="E18" s="46">
        <v>2142</v>
      </c>
      <c r="F18" s="49">
        <v>151</v>
      </c>
      <c r="G18" s="46">
        <v>478</v>
      </c>
    </row>
    <row r="19" spans="2:7">
      <c r="B19" s="8" t="s">
        <v>175</v>
      </c>
      <c r="C19" s="93">
        <v>22238</v>
      </c>
      <c r="D19" s="46">
        <v>15411</v>
      </c>
      <c r="E19" s="46">
        <v>5696</v>
      </c>
      <c r="F19" s="49">
        <v>222</v>
      </c>
      <c r="G19" s="46">
        <v>909</v>
      </c>
    </row>
    <row r="20" spans="2:7">
      <c r="B20" s="8" t="s">
        <v>176</v>
      </c>
      <c r="C20" s="93">
        <v>37500</v>
      </c>
      <c r="D20" s="46">
        <v>24972</v>
      </c>
      <c r="E20" s="46">
        <v>9449</v>
      </c>
      <c r="F20" s="49">
        <v>763</v>
      </c>
      <c r="G20" s="46">
        <v>2316</v>
      </c>
    </row>
    <row r="21" spans="2:7">
      <c r="B21" s="8" t="s">
        <v>177</v>
      </c>
      <c r="C21" s="93">
        <v>5828</v>
      </c>
      <c r="D21" s="46">
        <v>4653</v>
      </c>
      <c r="E21" s="46">
        <v>755</v>
      </c>
      <c r="F21" s="49">
        <v>48</v>
      </c>
      <c r="G21" s="46">
        <v>372</v>
      </c>
    </row>
    <row r="22" spans="2:7">
      <c r="B22" s="8" t="s">
        <v>178</v>
      </c>
      <c r="C22" s="93">
        <v>12230</v>
      </c>
      <c r="D22" s="46">
        <v>8827</v>
      </c>
      <c r="E22" s="46">
        <v>2141</v>
      </c>
      <c r="F22" s="49">
        <v>337</v>
      </c>
      <c r="G22" s="46">
        <v>925</v>
      </c>
    </row>
    <row r="23" spans="2:7">
      <c r="B23" s="8" t="s">
        <v>179</v>
      </c>
      <c r="C23" s="93">
        <v>7356</v>
      </c>
      <c r="D23" s="46">
        <v>4661</v>
      </c>
      <c r="E23" s="46">
        <v>2368</v>
      </c>
      <c r="F23" s="49">
        <v>118</v>
      </c>
      <c r="G23" s="46">
        <v>209</v>
      </c>
    </row>
    <row r="24" spans="2:7">
      <c r="B24" s="8" t="s">
        <v>180</v>
      </c>
      <c r="C24" s="93">
        <v>5241</v>
      </c>
      <c r="D24" s="46">
        <v>3015</v>
      </c>
      <c r="E24" s="46">
        <v>1550</v>
      </c>
      <c r="F24" s="49">
        <v>360</v>
      </c>
      <c r="G24" s="46">
        <v>316</v>
      </c>
    </row>
    <row r="25" spans="2:7">
      <c r="B25" s="8" t="s">
        <v>181</v>
      </c>
      <c r="C25" s="93">
        <v>3256</v>
      </c>
      <c r="D25" s="46">
        <v>2326</v>
      </c>
      <c r="E25" s="46">
        <v>800</v>
      </c>
      <c r="F25" s="49">
        <v>17</v>
      </c>
      <c r="G25" s="46">
        <v>113</v>
      </c>
    </row>
    <row r="26" spans="2:7">
      <c r="B26" s="8" t="s">
        <v>360</v>
      </c>
      <c r="C26" s="93">
        <v>7441</v>
      </c>
      <c r="D26" s="46">
        <v>4248</v>
      </c>
      <c r="E26" s="46">
        <v>2944</v>
      </c>
      <c r="F26" s="49">
        <v>111</v>
      </c>
      <c r="G26" s="46">
        <v>138</v>
      </c>
    </row>
    <row r="27" spans="2:7">
      <c r="B27" s="8" t="s">
        <v>182</v>
      </c>
      <c r="C27" s="93">
        <v>4615</v>
      </c>
      <c r="D27" s="46">
        <v>2813</v>
      </c>
      <c r="E27" s="46">
        <v>1613</v>
      </c>
      <c r="F27" s="49">
        <v>63</v>
      </c>
      <c r="G27" s="46">
        <v>126</v>
      </c>
    </row>
    <row r="28" spans="2:7">
      <c r="B28" s="8" t="s">
        <v>183</v>
      </c>
      <c r="C28" s="93">
        <v>10166</v>
      </c>
      <c r="D28" s="46">
        <v>5497</v>
      </c>
      <c r="E28" s="46">
        <v>3818</v>
      </c>
      <c r="F28" s="49">
        <v>213</v>
      </c>
      <c r="G28" s="46">
        <v>638</v>
      </c>
    </row>
    <row r="29" spans="2:7">
      <c r="B29" s="8" t="s">
        <v>184</v>
      </c>
      <c r="C29" s="93">
        <v>12728</v>
      </c>
      <c r="D29" s="46">
        <v>7706</v>
      </c>
      <c r="E29" s="46">
        <v>4450</v>
      </c>
      <c r="F29" s="49">
        <v>171</v>
      </c>
      <c r="G29" s="46">
        <v>401</v>
      </c>
    </row>
    <row r="30" spans="2:7">
      <c r="B30" s="8" t="s">
        <v>185</v>
      </c>
      <c r="C30" s="93">
        <v>4673</v>
      </c>
      <c r="D30" s="46">
        <v>2888</v>
      </c>
      <c r="E30" s="46">
        <v>1263</v>
      </c>
      <c r="F30" s="49">
        <v>333</v>
      </c>
      <c r="G30" s="46">
        <v>189</v>
      </c>
    </row>
    <row r="31" spans="2:7">
      <c r="B31" s="8" t="s">
        <v>105</v>
      </c>
      <c r="C31" s="93">
        <v>626</v>
      </c>
      <c r="D31" s="46">
        <v>181</v>
      </c>
      <c r="E31" s="46">
        <v>346</v>
      </c>
      <c r="F31" s="49">
        <v>9</v>
      </c>
      <c r="G31" s="46">
        <v>90</v>
      </c>
    </row>
    <row r="32" spans="2:7">
      <c r="B32" s="207" t="s">
        <v>449</v>
      </c>
      <c r="C32" s="34"/>
      <c r="D32" s="6"/>
      <c r="E32" s="6"/>
      <c r="F32" s="6"/>
      <c r="G32" s="9"/>
    </row>
  </sheetData>
  <mergeCells count="8">
    <mergeCell ref="B3:G3"/>
    <mergeCell ref="B4:B6"/>
    <mergeCell ref="D5:D6"/>
    <mergeCell ref="E5:E6"/>
    <mergeCell ref="F5:F6"/>
    <mergeCell ref="G5:G6"/>
    <mergeCell ref="C4:C6"/>
    <mergeCell ref="D4:G4"/>
  </mergeCells>
  <hyperlinks>
    <hyperlink ref="B1" location="INDICE!B27" display="Volver al índice" xr:uid="{00000000-0004-0000-1100-000000000000}"/>
  </hyperlink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8" tint="-0.249977111117893"/>
  </sheetPr>
  <dimension ref="A1:L33"/>
  <sheetViews>
    <sheetView showGridLines="0" zoomScale="90" zoomScaleNormal="90" workbookViewId="0">
      <pane ySplit="1" topLeftCell="A2" activePane="bottomLeft" state="frozen"/>
      <selection pane="bottomLeft" activeCell="B1" sqref="B1"/>
    </sheetView>
  </sheetViews>
  <sheetFormatPr baseColWidth="10" defaultRowHeight="15"/>
  <cols>
    <col min="1" max="1" width="3.7109375" customWidth="1"/>
    <col min="2" max="2" width="30.85546875" customWidth="1"/>
    <col min="3" max="8" width="20.7109375" customWidth="1"/>
  </cols>
  <sheetData>
    <row r="1" spans="1:12">
      <c r="B1" s="220" t="s">
        <v>90</v>
      </c>
      <c r="D1" s="5"/>
    </row>
    <row r="2" spans="1:12" ht="15" customHeight="1">
      <c r="B2" s="22" t="s">
        <v>359</v>
      </c>
      <c r="C2" s="23"/>
      <c r="D2" s="23"/>
      <c r="E2" s="23"/>
      <c r="F2" s="23"/>
      <c r="G2" s="23"/>
      <c r="H2" s="23"/>
    </row>
    <row r="3" spans="1:12" ht="15" customHeight="1">
      <c r="B3" s="23" t="s">
        <v>487</v>
      </c>
      <c r="C3" s="23"/>
      <c r="D3" s="23"/>
      <c r="E3" s="23"/>
      <c r="F3" s="23"/>
      <c r="G3" s="23"/>
      <c r="H3" s="23"/>
    </row>
    <row r="4" spans="1:12" s="37" customFormat="1" ht="4.5" customHeight="1">
      <c r="A4" s="35"/>
      <c r="B4" s="36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2">
      <c r="B5" s="274" t="s">
        <v>352</v>
      </c>
      <c r="C5" s="286" t="s">
        <v>53</v>
      </c>
      <c r="D5" s="287"/>
      <c r="E5" s="287"/>
      <c r="F5" s="287"/>
      <c r="G5" s="287"/>
      <c r="H5" s="276"/>
    </row>
    <row r="6" spans="1:12">
      <c r="B6" s="274"/>
      <c r="C6" s="288" t="s">
        <v>416</v>
      </c>
      <c r="D6" s="273" t="s">
        <v>54</v>
      </c>
      <c r="E6" s="273" t="s">
        <v>55</v>
      </c>
      <c r="F6" s="273" t="s">
        <v>56</v>
      </c>
      <c r="G6" s="273" t="s">
        <v>353</v>
      </c>
      <c r="H6" s="273" t="s">
        <v>354</v>
      </c>
    </row>
    <row r="7" spans="1:12">
      <c r="B7" s="274"/>
      <c r="C7" s="284"/>
      <c r="D7" s="273"/>
      <c r="E7" s="273"/>
      <c r="F7" s="273"/>
      <c r="G7" s="273"/>
      <c r="H7" s="273"/>
    </row>
    <row r="8" spans="1:12" ht="8.25" customHeight="1">
      <c r="B8" s="28"/>
      <c r="C8" s="28"/>
      <c r="D8" s="29"/>
      <c r="E8" s="28"/>
      <c r="F8" s="28"/>
      <c r="G8" s="30"/>
      <c r="H8" s="30"/>
    </row>
    <row r="9" spans="1:12">
      <c r="B9" s="42" t="s">
        <v>1</v>
      </c>
      <c r="C9" s="48">
        <v>329538</v>
      </c>
      <c r="D9" s="48">
        <v>11413</v>
      </c>
      <c r="E9" s="48">
        <v>15804</v>
      </c>
      <c r="F9" s="48">
        <f>D9-E9</f>
        <v>-4391</v>
      </c>
      <c r="G9" s="48">
        <v>345714</v>
      </c>
      <c r="H9" s="48">
        <v>341814</v>
      </c>
    </row>
    <row r="10" spans="1:12">
      <c r="B10" s="8" t="s">
        <v>166</v>
      </c>
      <c r="C10" s="49">
        <v>75116</v>
      </c>
      <c r="D10" s="46">
        <v>2742</v>
      </c>
      <c r="E10" s="46">
        <v>3646</v>
      </c>
      <c r="F10" s="49">
        <f>D10-E10</f>
        <v>-904</v>
      </c>
      <c r="G10" s="46">
        <v>78423</v>
      </c>
      <c r="H10" s="46">
        <v>78042</v>
      </c>
    </row>
    <row r="11" spans="1:12">
      <c r="B11" s="4" t="s">
        <v>5</v>
      </c>
      <c r="C11" s="50">
        <v>74271</v>
      </c>
      <c r="D11" s="50">
        <v>2236</v>
      </c>
      <c r="E11" s="50">
        <v>3851</v>
      </c>
      <c r="F11" s="49">
        <f>D11-E11</f>
        <v>-1615</v>
      </c>
      <c r="G11" s="50">
        <v>77855</v>
      </c>
      <c r="H11" s="50">
        <v>76711</v>
      </c>
    </row>
    <row r="12" spans="1:12">
      <c r="B12" s="4" t="s">
        <v>167</v>
      </c>
      <c r="C12" s="50">
        <v>8718</v>
      </c>
      <c r="D12" s="50">
        <v>315</v>
      </c>
      <c r="E12" s="50">
        <v>495</v>
      </c>
      <c r="F12" s="49">
        <f t="shared" ref="F12:F32" si="0">D12-E12</f>
        <v>-180</v>
      </c>
      <c r="G12" s="50">
        <v>9279</v>
      </c>
      <c r="H12" s="50">
        <v>9054</v>
      </c>
    </row>
    <row r="13" spans="1:12">
      <c r="B13" s="4" t="s">
        <v>168</v>
      </c>
      <c r="C13" s="50">
        <v>3903</v>
      </c>
      <c r="D13" s="50">
        <v>131</v>
      </c>
      <c r="E13" s="50">
        <v>311</v>
      </c>
      <c r="F13" s="49">
        <f t="shared" si="0"/>
        <v>-180</v>
      </c>
      <c r="G13" s="50">
        <v>4239</v>
      </c>
      <c r="H13" s="50">
        <v>4046</v>
      </c>
    </row>
    <row r="14" spans="1:12">
      <c r="B14" s="4" t="s">
        <v>169</v>
      </c>
      <c r="C14" s="50">
        <v>6593</v>
      </c>
      <c r="D14" s="50">
        <v>311</v>
      </c>
      <c r="E14" s="50">
        <v>586</v>
      </c>
      <c r="F14" s="49">
        <f t="shared" si="0"/>
        <v>-275</v>
      </c>
      <c r="G14" s="50">
        <v>7239</v>
      </c>
      <c r="H14" s="50">
        <v>6913</v>
      </c>
    </row>
    <row r="15" spans="1:12">
      <c r="B15" s="4" t="s">
        <v>170</v>
      </c>
      <c r="C15" s="50">
        <v>14626</v>
      </c>
      <c r="D15" s="50">
        <v>577</v>
      </c>
      <c r="E15" s="50">
        <v>383</v>
      </c>
      <c r="F15" s="49">
        <f t="shared" si="0"/>
        <v>194</v>
      </c>
      <c r="G15" s="50">
        <v>14695</v>
      </c>
      <c r="H15" s="50">
        <v>15228</v>
      </c>
    </row>
    <row r="16" spans="1:12">
      <c r="B16" s="4" t="s">
        <v>171</v>
      </c>
      <c r="C16" s="50">
        <v>19482</v>
      </c>
      <c r="D16" s="50">
        <v>512</v>
      </c>
      <c r="E16" s="50">
        <v>647</v>
      </c>
      <c r="F16" s="49">
        <f t="shared" si="0"/>
        <v>-135</v>
      </c>
      <c r="G16" s="50">
        <v>20209</v>
      </c>
      <c r="H16" s="50">
        <v>20037</v>
      </c>
    </row>
    <row r="17" spans="2:8">
      <c r="B17" s="4" t="s">
        <v>172</v>
      </c>
      <c r="C17" s="50">
        <v>3042</v>
      </c>
      <c r="D17" s="50">
        <v>79</v>
      </c>
      <c r="E17" s="50">
        <v>69</v>
      </c>
      <c r="F17" s="49">
        <f t="shared" si="0"/>
        <v>10</v>
      </c>
      <c r="G17" s="50">
        <v>3106</v>
      </c>
      <c r="H17" s="50">
        <v>3136</v>
      </c>
    </row>
    <row r="18" spans="2:8">
      <c r="B18" s="4" t="s">
        <v>173</v>
      </c>
      <c r="C18" s="50">
        <v>9748</v>
      </c>
      <c r="D18" s="50">
        <v>282</v>
      </c>
      <c r="E18" s="50">
        <v>573</v>
      </c>
      <c r="F18" s="49">
        <f t="shared" si="0"/>
        <v>-291</v>
      </c>
      <c r="G18" s="50">
        <v>10334</v>
      </c>
      <c r="H18" s="50">
        <v>10045</v>
      </c>
    </row>
    <row r="19" spans="2:8">
      <c r="B19" s="4" t="s">
        <v>174</v>
      </c>
      <c r="C19" s="50">
        <v>11326</v>
      </c>
      <c r="D19" s="50">
        <v>462</v>
      </c>
      <c r="E19" s="50">
        <v>668</v>
      </c>
      <c r="F19" s="49">
        <f t="shared" si="0"/>
        <v>-206</v>
      </c>
      <c r="G19" s="50">
        <v>12035</v>
      </c>
      <c r="H19" s="50">
        <v>11810</v>
      </c>
    </row>
    <row r="20" spans="2:8">
      <c r="B20" s="4" t="s">
        <v>175</v>
      </c>
      <c r="C20" s="50">
        <v>17290</v>
      </c>
      <c r="D20" s="50">
        <v>542</v>
      </c>
      <c r="E20" s="50">
        <v>718</v>
      </c>
      <c r="F20" s="49">
        <f t="shared" si="0"/>
        <v>-176</v>
      </c>
      <c r="G20" s="50">
        <v>18125</v>
      </c>
      <c r="H20" s="50">
        <v>17857</v>
      </c>
    </row>
    <row r="21" spans="2:8">
      <c r="B21" s="4" t="s">
        <v>176</v>
      </c>
      <c r="C21" s="50">
        <v>27675</v>
      </c>
      <c r="D21" s="50">
        <v>900</v>
      </c>
      <c r="E21" s="50">
        <v>860</v>
      </c>
      <c r="F21" s="49">
        <f t="shared" si="0"/>
        <v>40</v>
      </c>
      <c r="G21" s="50">
        <v>28572</v>
      </c>
      <c r="H21" s="50">
        <v>28667</v>
      </c>
    </row>
    <row r="22" spans="2:8">
      <c r="B22" s="4" t="s">
        <v>177</v>
      </c>
      <c r="C22" s="50">
        <v>4772</v>
      </c>
      <c r="D22" s="50">
        <v>60</v>
      </c>
      <c r="E22" s="50">
        <v>146</v>
      </c>
      <c r="F22" s="49">
        <f t="shared" si="0"/>
        <v>-86</v>
      </c>
      <c r="G22" s="50">
        <v>5002</v>
      </c>
      <c r="H22" s="50">
        <v>4852</v>
      </c>
    </row>
    <row r="23" spans="2:8">
      <c r="B23" s="4" t="s">
        <v>178</v>
      </c>
      <c r="C23" s="50">
        <v>9322</v>
      </c>
      <c r="D23" s="50">
        <v>182</v>
      </c>
      <c r="E23" s="50">
        <v>282</v>
      </c>
      <c r="F23" s="49">
        <f t="shared" si="0"/>
        <v>-100</v>
      </c>
      <c r="G23" s="50">
        <v>9705</v>
      </c>
      <c r="H23" s="50">
        <v>9524</v>
      </c>
    </row>
    <row r="24" spans="2:8">
      <c r="B24" s="4" t="s">
        <v>179</v>
      </c>
      <c r="C24" s="50">
        <v>5937</v>
      </c>
      <c r="D24" s="50">
        <v>262</v>
      </c>
      <c r="E24" s="50">
        <v>277</v>
      </c>
      <c r="F24" s="49">
        <f t="shared" si="0"/>
        <v>-15</v>
      </c>
      <c r="G24" s="50">
        <v>6241</v>
      </c>
      <c r="H24" s="50">
        <v>6216</v>
      </c>
    </row>
    <row r="25" spans="2:8">
      <c r="B25" s="4" t="s">
        <v>180</v>
      </c>
      <c r="C25" s="50">
        <v>3404</v>
      </c>
      <c r="D25" s="50">
        <v>233</v>
      </c>
      <c r="E25" s="50">
        <v>174</v>
      </c>
      <c r="F25" s="49">
        <f t="shared" si="0"/>
        <v>59</v>
      </c>
      <c r="G25" s="50">
        <v>3567</v>
      </c>
      <c r="H25" s="50">
        <v>3643</v>
      </c>
    </row>
    <row r="26" spans="2:8">
      <c r="B26" s="4" t="s">
        <v>181</v>
      </c>
      <c r="C26" s="50">
        <v>2707</v>
      </c>
      <c r="D26" s="50">
        <v>100</v>
      </c>
      <c r="E26" s="50">
        <v>160</v>
      </c>
      <c r="F26" s="49">
        <f t="shared" si="0"/>
        <v>-60</v>
      </c>
      <c r="G26" s="50">
        <v>2897</v>
      </c>
      <c r="H26" s="50">
        <v>2812</v>
      </c>
    </row>
    <row r="27" spans="2:8">
      <c r="B27" s="17" t="s">
        <v>360</v>
      </c>
      <c r="C27" s="45">
        <v>6397</v>
      </c>
      <c r="D27" s="45">
        <v>150</v>
      </c>
      <c r="E27" s="45">
        <v>193</v>
      </c>
      <c r="F27" s="49">
        <f t="shared" si="0"/>
        <v>-43</v>
      </c>
      <c r="G27" s="45">
        <v>6609</v>
      </c>
      <c r="H27" s="45">
        <v>6558</v>
      </c>
    </row>
    <row r="28" spans="2:8">
      <c r="B28" s="17" t="s">
        <v>420</v>
      </c>
      <c r="C28" s="45">
        <v>3589</v>
      </c>
      <c r="D28" s="45">
        <v>137</v>
      </c>
      <c r="E28" s="45">
        <v>181</v>
      </c>
      <c r="F28" s="49">
        <f t="shared" si="0"/>
        <v>-44</v>
      </c>
      <c r="G28" s="45">
        <v>3764</v>
      </c>
      <c r="H28" s="45">
        <v>3733</v>
      </c>
    </row>
    <row r="29" spans="2:8">
      <c r="B29" s="17" t="s">
        <v>183</v>
      </c>
      <c r="C29" s="45">
        <v>7428</v>
      </c>
      <c r="D29" s="45">
        <v>625</v>
      </c>
      <c r="E29" s="45">
        <v>445</v>
      </c>
      <c r="F29" s="49">
        <f t="shared" si="0"/>
        <v>180</v>
      </c>
      <c r="G29" s="45">
        <v>7907</v>
      </c>
      <c r="H29" s="45">
        <v>8086</v>
      </c>
    </row>
    <row r="30" spans="2:8">
      <c r="B30" s="17" t="s">
        <v>184</v>
      </c>
      <c r="C30" s="45">
        <v>10050</v>
      </c>
      <c r="D30" s="45">
        <v>373</v>
      </c>
      <c r="E30" s="45">
        <v>200</v>
      </c>
      <c r="F30" s="49">
        <f t="shared" si="0"/>
        <v>173</v>
      </c>
      <c r="G30" s="45">
        <v>10210</v>
      </c>
      <c r="H30" s="45">
        <v>10471</v>
      </c>
    </row>
    <row r="31" spans="2:8">
      <c r="B31" s="17" t="s">
        <v>185</v>
      </c>
      <c r="C31" s="45">
        <v>3815</v>
      </c>
      <c r="D31" s="45">
        <v>103</v>
      </c>
      <c r="E31" s="45">
        <v>88</v>
      </c>
      <c r="F31" s="49">
        <f t="shared" si="0"/>
        <v>15</v>
      </c>
      <c r="G31" s="45">
        <v>3881</v>
      </c>
      <c r="H31" s="45">
        <v>3939</v>
      </c>
    </row>
    <row r="32" spans="2:8">
      <c r="B32" s="4" t="s">
        <v>105</v>
      </c>
      <c r="C32" s="50">
        <v>327</v>
      </c>
      <c r="D32" s="45">
        <v>99</v>
      </c>
      <c r="E32" s="45">
        <v>851</v>
      </c>
      <c r="F32" s="49">
        <f t="shared" si="0"/>
        <v>-752</v>
      </c>
      <c r="G32" s="45">
        <v>1820</v>
      </c>
      <c r="H32" s="45">
        <v>434</v>
      </c>
    </row>
    <row r="33" spans="2:8">
      <c r="B33" s="207" t="s">
        <v>449</v>
      </c>
      <c r="C33" s="6"/>
      <c r="D33" s="6"/>
      <c r="E33" s="6"/>
      <c r="F33" s="6"/>
      <c r="G33" s="9"/>
      <c r="H33" s="6"/>
    </row>
  </sheetData>
  <mergeCells count="8">
    <mergeCell ref="H6:H7"/>
    <mergeCell ref="B5:B7"/>
    <mergeCell ref="D6:D7"/>
    <mergeCell ref="E6:E7"/>
    <mergeCell ref="F6:F7"/>
    <mergeCell ref="G6:G7"/>
    <mergeCell ref="C5:H5"/>
    <mergeCell ref="C6:C7"/>
  </mergeCells>
  <hyperlinks>
    <hyperlink ref="B1" location="INDICE!B28" display="Volver al índice" xr:uid="{00000000-0004-0000-1200-000000000000}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</sheetPr>
  <dimension ref="A1:AB61"/>
  <sheetViews>
    <sheetView showGridLines="0" zoomScale="82" zoomScaleNormal="82" workbookViewId="0">
      <pane ySplit="1" topLeftCell="A2" activePane="bottomLeft" state="frozen"/>
      <selection activeCell="B5" sqref="B5:B8"/>
      <selection pane="bottomLeft" activeCell="B1" sqref="B1"/>
    </sheetView>
  </sheetViews>
  <sheetFormatPr baseColWidth="10" defaultRowHeight="15"/>
  <cols>
    <col min="1" max="1" width="3.7109375" customWidth="1"/>
    <col min="2" max="2" width="29.28515625" customWidth="1"/>
    <col min="3" max="25" width="12.140625" customWidth="1"/>
  </cols>
  <sheetData>
    <row r="1" spans="1:27" ht="15" customHeight="1">
      <c r="B1" s="220" t="s">
        <v>90</v>
      </c>
      <c r="C1" s="175"/>
      <c r="D1" s="175"/>
      <c r="E1" s="175"/>
      <c r="F1" s="175"/>
      <c r="G1" s="175"/>
    </row>
    <row r="2" spans="1:27" ht="15" customHeight="1">
      <c r="B2" s="176" t="s">
        <v>77</v>
      </c>
      <c r="C2" s="176"/>
      <c r="D2" s="176"/>
      <c r="E2" s="176"/>
      <c r="F2" s="176"/>
      <c r="G2" s="176"/>
      <c r="H2" s="22"/>
      <c r="I2" s="5"/>
      <c r="J2" s="22"/>
      <c r="K2" s="22"/>
      <c r="L2" s="23"/>
      <c r="M2" s="23"/>
      <c r="N2" s="23"/>
    </row>
    <row r="3" spans="1:27" ht="15" customHeight="1">
      <c r="B3" s="176" t="s">
        <v>450</v>
      </c>
      <c r="C3" s="176"/>
      <c r="D3" s="176"/>
      <c r="E3" s="176"/>
      <c r="F3" s="176"/>
      <c r="G3" s="176"/>
      <c r="H3" s="22"/>
      <c r="I3" s="22"/>
      <c r="J3" s="22"/>
      <c r="K3" s="22"/>
      <c r="L3" s="23"/>
      <c r="M3" s="23"/>
      <c r="N3" s="23"/>
    </row>
    <row r="4" spans="1:27" ht="15" customHeight="1"/>
    <row r="5" spans="1:27" s="37" customFormat="1" ht="6" customHeight="1">
      <c r="A5" s="35"/>
      <c r="B5" s="36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 spans="1:27" ht="15" customHeight="1">
      <c r="B6" s="234" t="s">
        <v>25</v>
      </c>
      <c r="C6" s="226" t="s">
        <v>1</v>
      </c>
      <c r="D6" s="227" t="s">
        <v>456</v>
      </c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9"/>
    </row>
    <row r="7" spans="1:27" ht="15.75" customHeight="1">
      <c r="B7" s="234"/>
      <c r="C7" s="226"/>
      <c r="D7" s="226" t="s">
        <v>24</v>
      </c>
      <c r="E7" s="235" t="s">
        <v>22</v>
      </c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7"/>
      <c r="X7" s="226" t="s">
        <v>18</v>
      </c>
      <c r="Y7" s="226" t="s">
        <v>19</v>
      </c>
      <c r="Z7" s="1"/>
    </row>
    <row r="8" spans="1:27" ht="84.75" customHeight="1">
      <c r="B8" s="234"/>
      <c r="C8" s="226"/>
      <c r="D8" s="226"/>
      <c r="E8" s="165" t="s">
        <v>17</v>
      </c>
      <c r="F8" s="165" t="s">
        <v>2</v>
      </c>
      <c r="G8" s="165" t="s">
        <v>3</v>
      </c>
      <c r="H8" s="165" t="s">
        <v>23</v>
      </c>
      <c r="I8" s="165" t="s">
        <v>4</v>
      </c>
      <c r="J8" s="165" t="s">
        <v>5</v>
      </c>
      <c r="K8" s="165" t="s">
        <v>6</v>
      </c>
      <c r="L8" s="165" t="s">
        <v>7</v>
      </c>
      <c r="M8" s="165" t="s">
        <v>8</v>
      </c>
      <c r="N8" s="165" t="s">
        <v>9</v>
      </c>
      <c r="O8" s="165" t="s">
        <v>10</v>
      </c>
      <c r="P8" s="165" t="s">
        <v>11</v>
      </c>
      <c r="Q8" s="165" t="s">
        <v>31</v>
      </c>
      <c r="R8" s="165" t="s">
        <v>12</v>
      </c>
      <c r="S8" s="165" t="s">
        <v>13</v>
      </c>
      <c r="T8" s="165" t="s">
        <v>14</v>
      </c>
      <c r="U8" s="165" t="s">
        <v>15</v>
      </c>
      <c r="V8" s="165" t="s">
        <v>16</v>
      </c>
      <c r="W8" s="165" t="s">
        <v>447</v>
      </c>
      <c r="X8" s="226"/>
      <c r="Y8" s="226"/>
      <c r="Z8" s="1"/>
    </row>
    <row r="9" spans="1:27" s="25" customFormat="1" ht="12" customHeight="1">
      <c r="A9" s="24"/>
      <c r="B9" s="38"/>
      <c r="C9" s="38"/>
      <c r="D9" s="39"/>
      <c r="E9" s="38"/>
      <c r="F9" s="38"/>
      <c r="G9" s="40"/>
      <c r="H9" s="40"/>
      <c r="I9" s="41"/>
      <c r="J9" s="41"/>
      <c r="K9" s="166"/>
      <c r="L9" s="166"/>
      <c r="M9" s="166"/>
      <c r="N9" s="167"/>
      <c r="O9" s="168"/>
      <c r="P9" s="169"/>
      <c r="Q9" s="40"/>
      <c r="R9" s="40"/>
      <c r="S9" s="40"/>
      <c r="T9" s="40"/>
      <c r="U9" s="40"/>
      <c r="V9" s="40"/>
      <c r="W9" s="40"/>
      <c r="X9" s="40"/>
      <c r="Y9" s="40"/>
    </row>
    <row r="10" spans="1:27" ht="15" customHeight="1">
      <c r="B10" s="170" t="s">
        <v>1</v>
      </c>
      <c r="C10" s="171">
        <v>6109903</v>
      </c>
      <c r="D10" s="171">
        <v>5504361</v>
      </c>
      <c r="E10" s="171">
        <v>551251</v>
      </c>
      <c r="F10" s="171">
        <v>248092</v>
      </c>
      <c r="G10" s="171">
        <v>380938</v>
      </c>
      <c r="H10" s="171">
        <v>330216</v>
      </c>
      <c r="I10" s="171">
        <v>214967</v>
      </c>
      <c r="J10" s="171">
        <v>469949</v>
      </c>
      <c r="K10" s="171">
        <v>178890</v>
      </c>
      <c r="L10" s="171">
        <v>422709</v>
      </c>
      <c r="M10" s="171">
        <v>125495</v>
      </c>
      <c r="N10" s="171">
        <v>300318</v>
      </c>
      <c r="O10" s="171">
        <v>501612</v>
      </c>
      <c r="P10" s="171">
        <v>1176822</v>
      </c>
      <c r="Q10" s="171">
        <v>86690</v>
      </c>
      <c r="R10" s="171">
        <v>145688</v>
      </c>
      <c r="S10" s="171">
        <v>134447</v>
      </c>
      <c r="T10" s="171">
        <v>105661</v>
      </c>
      <c r="U10" s="171">
        <v>51039</v>
      </c>
      <c r="V10" s="171">
        <v>21642</v>
      </c>
      <c r="W10" s="171">
        <v>57935</v>
      </c>
      <c r="X10" s="171">
        <v>162330</v>
      </c>
      <c r="Y10" s="171">
        <v>443212</v>
      </c>
      <c r="Z10" s="25"/>
      <c r="AA10" s="25"/>
    </row>
    <row r="11" spans="1:27" ht="15" customHeight="1">
      <c r="B11" s="172" t="s">
        <v>17</v>
      </c>
      <c r="C11" s="173">
        <v>442841</v>
      </c>
      <c r="D11" s="173">
        <v>402129</v>
      </c>
      <c r="E11" s="174">
        <v>305173</v>
      </c>
      <c r="F11" s="174">
        <v>6067</v>
      </c>
      <c r="G11" s="174">
        <v>7938</v>
      </c>
      <c r="H11" s="174">
        <v>10082</v>
      </c>
      <c r="I11" s="174">
        <v>4778</v>
      </c>
      <c r="J11" s="174">
        <v>6581</v>
      </c>
      <c r="K11" s="174">
        <v>3265</v>
      </c>
      <c r="L11" s="174">
        <v>4147</v>
      </c>
      <c r="M11" s="174">
        <v>3090</v>
      </c>
      <c r="N11" s="174">
        <v>11844</v>
      </c>
      <c r="O11" s="174">
        <v>2996</v>
      </c>
      <c r="P11" s="174">
        <v>24901</v>
      </c>
      <c r="Q11" s="174">
        <v>1828</v>
      </c>
      <c r="R11" s="174">
        <v>1313</v>
      </c>
      <c r="S11" s="174">
        <v>932</v>
      </c>
      <c r="T11" s="174">
        <v>2245</v>
      </c>
      <c r="U11" s="174">
        <v>622</v>
      </c>
      <c r="V11" s="174">
        <v>1076</v>
      </c>
      <c r="W11" s="174">
        <v>3251</v>
      </c>
      <c r="X11" s="174">
        <v>19437</v>
      </c>
      <c r="Y11" s="173">
        <v>21275</v>
      </c>
      <c r="Z11" s="67"/>
      <c r="AA11" s="25"/>
    </row>
    <row r="12" spans="1:27" ht="15" customHeight="1">
      <c r="B12" s="172" t="s">
        <v>2</v>
      </c>
      <c r="C12" s="173">
        <v>201984</v>
      </c>
      <c r="D12" s="173">
        <v>191113</v>
      </c>
      <c r="E12" s="174">
        <v>2206</v>
      </c>
      <c r="F12" s="174">
        <v>172706</v>
      </c>
      <c r="G12" s="174">
        <v>2453</v>
      </c>
      <c r="H12" s="174">
        <v>401</v>
      </c>
      <c r="I12" s="174">
        <v>149</v>
      </c>
      <c r="J12" s="174">
        <v>634</v>
      </c>
      <c r="K12" s="174">
        <v>201</v>
      </c>
      <c r="L12" s="174">
        <v>274</v>
      </c>
      <c r="M12" s="174">
        <v>225</v>
      </c>
      <c r="N12" s="174">
        <v>467</v>
      </c>
      <c r="O12" s="174">
        <v>634</v>
      </c>
      <c r="P12" s="174">
        <v>1946</v>
      </c>
      <c r="Q12" s="174">
        <v>131</v>
      </c>
      <c r="R12" s="174">
        <v>3124</v>
      </c>
      <c r="S12" s="174">
        <v>254</v>
      </c>
      <c r="T12" s="174">
        <v>1510</v>
      </c>
      <c r="U12" s="174">
        <v>381</v>
      </c>
      <c r="V12" s="174">
        <v>1251</v>
      </c>
      <c r="W12" s="174">
        <v>2166</v>
      </c>
      <c r="X12" s="174">
        <v>1851</v>
      </c>
      <c r="Y12" s="173">
        <v>9020</v>
      </c>
      <c r="Z12" s="1"/>
    </row>
    <row r="13" spans="1:27" ht="15" customHeight="1">
      <c r="B13" s="172" t="s">
        <v>3</v>
      </c>
      <c r="C13" s="173">
        <v>347953</v>
      </c>
      <c r="D13" s="173">
        <v>328219</v>
      </c>
      <c r="E13" s="174">
        <v>3738</v>
      </c>
      <c r="F13" s="174">
        <v>3541</v>
      </c>
      <c r="G13" s="174">
        <v>275451</v>
      </c>
      <c r="H13" s="174">
        <v>7323</v>
      </c>
      <c r="I13" s="174">
        <v>1843</v>
      </c>
      <c r="J13" s="174">
        <v>13794</v>
      </c>
      <c r="K13" s="174">
        <v>971</v>
      </c>
      <c r="L13" s="174">
        <v>897</v>
      </c>
      <c r="M13" s="174">
        <v>840</v>
      </c>
      <c r="N13" s="174">
        <v>4973</v>
      </c>
      <c r="O13" s="174">
        <v>2303</v>
      </c>
      <c r="P13" s="174">
        <v>4639</v>
      </c>
      <c r="Q13" s="174">
        <v>408</v>
      </c>
      <c r="R13" s="174">
        <v>1454</v>
      </c>
      <c r="S13" s="174">
        <v>1958</v>
      </c>
      <c r="T13" s="174">
        <v>703</v>
      </c>
      <c r="U13" s="174">
        <v>208</v>
      </c>
      <c r="V13" s="174">
        <v>192</v>
      </c>
      <c r="W13" s="174">
        <v>2983</v>
      </c>
      <c r="X13" s="174">
        <v>3661</v>
      </c>
      <c r="Y13" s="173">
        <v>16073</v>
      </c>
      <c r="Z13" s="1"/>
    </row>
    <row r="14" spans="1:27" ht="15" customHeight="1">
      <c r="B14" s="172" t="s">
        <v>23</v>
      </c>
      <c r="C14" s="173">
        <v>263848</v>
      </c>
      <c r="D14" s="173">
        <v>251211</v>
      </c>
      <c r="E14" s="174">
        <v>6035</v>
      </c>
      <c r="F14" s="174">
        <v>1044</v>
      </c>
      <c r="G14" s="174">
        <v>3100</v>
      </c>
      <c r="H14" s="174">
        <v>218566</v>
      </c>
      <c r="I14" s="174">
        <v>798</v>
      </c>
      <c r="J14" s="174">
        <v>3609</v>
      </c>
      <c r="K14" s="174">
        <v>636</v>
      </c>
      <c r="L14" s="174">
        <v>944</v>
      </c>
      <c r="M14" s="174">
        <v>667</v>
      </c>
      <c r="N14" s="174">
        <v>2428</v>
      </c>
      <c r="O14" s="174">
        <v>1547</v>
      </c>
      <c r="P14" s="174">
        <v>8271</v>
      </c>
      <c r="Q14" s="174">
        <v>330</v>
      </c>
      <c r="R14" s="174">
        <v>317</v>
      </c>
      <c r="S14" s="174">
        <v>511</v>
      </c>
      <c r="T14" s="174">
        <v>500</v>
      </c>
      <c r="U14" s="174">
        <v>129</v>
      </c>
      <c r="V14" s="174">
        <v>102</v>
      </c>
      <c r="W14" s="174">
        <v>1677</v>
      </c>
      <c r="X14" s="174">
        <v>3822</v>
      </c>
      <c r="Y14" s="173">
        <v>8815</v>
      </c>
      <c r="Z14" s="1"/>
      <c r="AA14" s="62"/>
    </row>
    <row r="15" spans="1:27" ht="15" customHeight="1">
      <c r="B15" s="172" t="s">
        <v>4</v>
      </c>
      <c r="C15" s="173">
        <v>177301</v>
      </c>
      <c r="D15" s="173">
        <v>167766</v>
      </c>
      <c r="E15" s="174">
        <v>1689</v>
      </c>
      <c r="F15" s="174">
        <v>284</v>
      </c>
      <c r="G15" s="174">
        <v>702</v>
      </c>
      <c r="H15" s="174">
        <v>698</v>
      </c>
      <c r="I15" s="174">
        <v>148042</v>
      </c>
      <c r="J15" s="174">
        <v>3431</v>
      </c>
      <c r="K15" s="174">
        <v>3581</v>
      </c>
      <c r="L15" s="174">
        <v>1295</v>
      </c>
      <c r="M15" s="174">
        <v>215</v>
      </c>
      <c r="N15" s="174">
        <v>2573</v>
      </c>
      <c r="O15" s="174">
        <v>1807</v>
      </c>
      <c r="P15" s="174">
        <v>1494</v>
      </c>
      <c r="Q15" s="174">
        <v>116</v>
      </c>
      <c r="R15" s="174">
        <v>133</v>
      </c>
      <c r="S15" s="174">
        <v>283</v>
      </c>
      <c r="T15" s="174">
        <v>109</v>
      </c>
      <c r="U15" s="174">
        <v>42</v>
      </c>
      <c r="V15" s="174">
        <v>26</v>
      </c>
      <c r="W15" s="174">
        <v>1246</v>
      </c>
      <c r="X15" s="174">
        <v>3440</v>
      </c>
      <c r="Y15" s="173">
        <v>6095</v>
      </c>
      <c r="Z15" s="1"/>
    </row>
    <row r="16" spans="1:27" ht="15" customHeight="1">
      <c r="B16" s="172" t="s">
        <v>5</v>
      </c>
      <c r="C16" s="173">
        <v>421919</v>
      </c>
      <c r="D16" s="173">
        <v>395799</v>
      </c>
      <c r="E16" s="174">
        <v>3812</v>
      </c>
      <c r="F16" s="174">
        <v>971</v>
      </c>
      <c r="G16" s="174">
        <v>4675</v>
      </c>
      <c r="H16" s="174">
        <v>10459</v>
      </c>
      <c r="I16" s="174">
        <v>7154</v>
      </c>
      <c r="J16" s="174">
        <v>334391</v>
      </c>
      <c r="K16" s="174">
        <v>2417</v>
      </c>
      <c r="L16" s="174">
        <v>1762</v>
      </c>
      <c r="M16" s="174">
        <v>823</v>
      </c>
      <c r="N16" s="174">
        <v>10807</v>
      </c>
      <c r="O16" s="174">
        <v>7370</v>
      </c>
      <c r="P16" s="174">
        <v>4865</v>
      </c>
      <c r="Q16" s="174">
        <v>473</v>
      </c>
      <c r="R16" s="174">
        <v>399</v>
      </c>
      <c r="S16" s="174">
        <v>2190</v>
      </c>
      <c r="T16" s="174">
        <v>295</v>
      </c>
      <c r="U16" s="174">
        <v>121</v>
      </c>
      <c r="V16" s="174">
        <v>83</v>
      </c>
      <c r="W16" s="174">
        <v>2732</v>
      </c>
      <c r="X16" s="174">
        <v>6878</v>
      </c>
      <c r="Y16" s="173">
        <v>19242</v>
      </c>
      <c r="Z16" s="1"/>
    </row>
    <row r="17" spans="2:28" ht="15" customHeight="1">
      <c r="B17" s="172" t="s">
        <v>6</v>
      </c>
      <c r="C17" s="173">
        <v>138177</v>
      </c>
      <c r="D17" s="173">
        <v>130603</v>
      </c>
      <c r="E17" s="174">
        <v>890</v>
      </c>
      <c r="F17" s="174">
        <v>160</v>
      </c>
      <c r="G17" s="174">
        <v>364</v>
      </c>
      <c r="H17" s="174">
        <v>280</v>
      </c>
      <c r="I17" s="174">
        <v>2459</v>
      </c>
      <c r="J17" s="174">
        <v>1131</v>
      </c>
      <c r="K17" s="174">
        <v>117932</v>
      </c>
      <c r="L17" s="174">
        <v>2419</v>
      </c>
      <c r="M17" s="174">
        <v>246</v>
      </c>
      <c r="N17" s="174">
        <v>630</v>
      </c>
      <c r="O17" s="174">
        <v>1974</v>
      </c>
      <c r="P17" s="174">
        <v>907</v>
      </c>
      <c r="Q17" s="174">
        <v>89</v>
      </c>
      <c r="R17" s="174">
        <v>37</v>
      </c>
      <c r="S17" s="174">
        <v>195</v>
      </c>
      <c r="T17" s="174">
        <v>89</v>
      </c>
      <c r="U17" s="174">
        <v>31</v>
      </c>
      <c r="V17" s="174">
        <v>18</v>
      </c>
      <c r="W17" s="174">
        <v>752</v>
      </c>
      <c r="X17" s="174">
        <v>3033</v>
      </c>
      <c r="Y17" s="173">
        <v>4541</v>
      </c>
      <c r="Z17" s="1"/>
    </row>
    <row r="18" spans="2:28" ht="15" customHeight="1">
      <c r="B18" s="172" t="s">
        <v>7</v>
      </c>
      <c r="C18" s="173">
        <v>442172</v>
      </c>
      <c r="D18" s="173">
        <v>412113</v>
      </c>
      <c r="E18" s="174">
        <v>4124</v>
      </c>
      <c r="F18" s="174">
        <v>611</v>
      </c>
      <c r="G18" s="174">
        <v>1170</v>
      </c>
      <c r="H18" s="174">
        <v>1251</v>
      </c>
      <c r="I18" s="174">
        <v>3403</v>
      </c>
      <c r="J18" s="174">
        <v>1802</v>
      </c>
      <c r="K18" s="174">
        <v>9585</v>
      </c>
      <c r="L18" s="174">
        <v>363657</v>
      </c>
      <c r="M18" s="174">
        <v>9659</v>
      </c>
      <c r="N18" s="174">
        <v>2908</v>
      </c>
      <c r="O18" s="174">
        <v>4045</v>
      </c>
      <c r="P18" s="174">
        <v>2937</v>
      </c>
      <c r="Q18" s="174">
        <v>1856</v>
      </c>
      <c r="R18" s="174">
        <v>276</v>
      </c>
      <c r="S18" s="174">
        <v>437</v>
      </c>
      <c r="T18" s="174">
        <v>134</v>
      </c>
      <c r="U18" s="174">
        <v>84</v>
      </c>
      <c r="V18" s="174">
        <v>60</v>
      </c>
      <c r="W18" s="174">
        <v>4114</v>
      </c>
      <c r="X18" s="174">
        <v>14882</v>
      </c>
      <c r="Y18" s="173">
        <v>15177</v>
      </c>
      <c r="Z18" s="1"/>
    </row>
    <row r="19" spans="2:28" ht="15" customHeight="1">
      <c r="B19" s="172" t="s">
        <v>8</v>
      </c>
      <c r="C19" s="173">
        <v>109494</v>
      </c>
      <c r="D19" s="173">
        <v>103560</v>
      </c>
      <c r="E19" s="174">
        <v>1953</v>
      </c>
      <c r="F19" s="174">
        <v>344</v>
      </c>
      <c r="G19" s="174">
        <v>548</v>
      </c>
      <c r="H19" s="174">
        <v>509</v>
      </c>
      <c r="I19" s="174">
        <v>349</v>
      </c>
      <c r="J19" s="174">
        <v>569</v>
      </c>
      <c r="K19" s="174">
        <v>376</v>
      </c>
      <c r="L19" s="174">
        <v>3579</v>
      </c>
      <c r="M19" s="174">
        <v>86397</v>
      </c>
      <c r="N19" s="174">
        <v>1425</v>
      </c>
      <c r="O19" s="174">
        <v>903</v>
      </c>
      <c r="P19" s="174">
        <v>1708</v>
      </c>
      <c r="Q19" s="174">
        <v>2672</v>
      </c>
      <c r="R19" s="174">
        <v>69</v>
      </c>
      <c r="S19" s="174">
        <v>114</v>
      </c>
      <c r="T19" s="174">
        <v>200</v>
      </c>
      <c r="U19" s="174">
        <v>58</v>
      </c>
      <c r="V19" s="174">
        <v>47</v>
      </c>
      <c r="W19" s="174">
        <v>1740</v>
      </c>
      <c r="X19" s="174">
        <v>1993</v>
      </c>
      <c r="Y19" s="173">
        <v>3941</v>
      </c>
      <c r="Z19" s="1"/>
    </row>
    <row r="20" spans="2:28" ht="15" customHeight="1">
      <c r="B20" s="172" t="s">
        <v>9</v>
      </c>
      <c r="C20" s="173">
        <v>198038</v>
      </c>
      <c r="D20" s="173">
        <v>188893</v>
      </c>
      <c r="E20" s="174">
        <v>2989</v>
      </c>
      <c r="F20" s="174">
        <v>400</v>
      </c>
      <c r="G20" s="174">
        <v>935</v>
      </c>
      <c r="H20" s="174">
        <v>1236</v>
      </c>
      <c r="I20" s="174">
        <v>860</v>
      </c>
      <c r="J20" s="174">
        <v>1502</v>
      </c>
      <c r="K20" s="174">
        <v>525</v>
      </c>
      <c r="L20" s="174">
        <v>727</v>
      </c>
      <c r="M20" s="174">
        <v>789</v>
      </c>
      <c r="N20" s="174">
        <v>171541</v>
      </c>
      <c r="O20" s="174">
        <v>870</v>
      </c>
      <c r="P20" s="174">
        <v>4616</v>
      </c>
      <c r="Q20" s="174">
        <v>382</v>
      </c>
      <c r="R20" s="174">
        <v>130</v>
      </c>
      <c r="S20" s="174">
        <v>196</v>
      </c>
      <c r="T20" s="174">
        <v>267</v>
      </c>
      <c r="U20" s="174">
        <v>77</v>
      </c>
      <c r="V20" s="174">
        <v>51</v>
      </c>
      <c r="W20" s="174">
        <v>800</v>
      </c>
      <c r="X20" s="174">
        <v>2695</v>
      </c>
      <c r="Y20" s="173">
        <v>6450</v>
      </c>
      <c r="Z20" s="1"/>
    </row>
    <row r="21" spans="2:28" ht="15" customHeight="1">
      <c r="B21" s="172" t="s">
        <v>10</v>
      </c>
      <c r="C21" s="173">
        <v>723729</v>
      </c>
      <c r="D21" s="173">
        <v>639315</v>
      </c>
      <c r="E21" s="174">
        <v>13460</v>
      </c>
      <c r="F21" s="174">
        <v>6155</v>
      </c>
      <c r="G21" s="174">
        <v>10088</v>
      </c>
      <c r="H21" s="174">
        <v>14012</v>
      </c>
      <c r="I21" s="174">
        <v>20228</v>
      </c>
      <c r="J21" s="174">
        <v>39609</v>
      </c>
      <c r="K21" s="174">
        <v>18954</v>
      </c>
      <c r="L21" s="174">
        <v>19535</v>
      </c>
      <c r="M21" s="174">
        <v>3920</v>
      </c>
      <c r="N21" s="174">
        <v>14961</v>
      </c>
      <c r="O21" s="174">
        <v>451782</v>
      </c>
      <c r="P21" s="174">
        <v>9575</v>
      </c>
      <c r="Q21" s="174">
        <v>2000</v>
      </c>
      <c r="R21" s="174">
        <v>2260</v>
      </c>
      <c r="S21" s="174">
        <v>4234</v>
      </c>
      <c r="T21" s="174">
        <v>772</v>
      </c>
      <c r="U21" s="174">
        <v>168</v>
      </c>
      <c r="V21" s="174">
        <v>365</v>
      </c>
      <c r="W21" s="174">
        <v>7237</v>
      </c>
      <c r="X21" s="174">
        <v>36186</v>
      </c>
      <c r="Y21" s="173">
        <v>48228</v>
      </c>
      <c r="Z21" s="1"/>
    </row>
    <row r="22" spans="2:28" ht="15" customHeight="1">
      <c r="B22" s="172" t="s">
        <v>11</v>
      </c>
      <c r="C22" s="173">
        <v>1836309</v>
      </c>
      <c r="D22" s="173">
        <v>1704718</v>
      </c>
      <c r="E22" s="174">
        <v>195190</v>
      </c>
      <c r="F22" s="174">
        <v>35643</v>
      </c>
      <c r="G22" s="174">
        <v>55974</v>
      </c>
      <c r="H22" s="174">
        <v>58874</v>
      </c>
      <c r="I22" s="174">
        <v>21613</v>
      </c>
      <c r="J22" s="174">
        <v>46940</v>
      </c>
      <c r="K22" s="174">
        <v>17600</v>
      </c>
      <c r="L22" s="174">
        <v>19027</v>
      </c>
      <c r="M22" s="174">
        <v>15453</v>
      </c>
      <c r="N22" s="174">
        <v>69841</v>
      </c>
      <c r="O22" s="174">
        <v>14485</v>
      </c>
      <c r="P22" s="174">
        <v>1099084</v>
      </c>
      <c r="Q22" s="174">
        <v>9967</v>
      </c>
      <c r="R22" s="174">
        <v>5180</v>
      </c>
      <c r="S22" s="174">
        <v>5873</v>
      </c>
      <c r="T22" s="174">
        <v>9478</v>
      </c>
      <c r="U22" s="174">
        <v>1813</v>
      </c>
      <c r="V22" s="174">
        <v>4923</v>
      </c>
      <c r="W22" s="174">
        <v>17760</v>
      </c>
      <c r="X22" s="174">
        <v>38799</v>
      </c>
      <c r="Y22" s="173">
        <v>92792</v>
      </c>
      <c r="Z22" s="1"/>
    </row>
    <row r="23" spans="2:28" ht="15" customHeight="1">
      <c r="B23" s="172" t="s">
        <v>31</v>
      </c>
      <c r="C23" s="173">
        <v>75700</v>
      </c>
      <c r="D23" s="173">
        <v>71645</v>
      </c>
      <c r="E23" s="174">
        <v>964</v>
      </c>
      <c r="F23" s="174">
        <v>129</v>
      </c>
      <c r="G23" s="174">
        <v>270</v>
      </c>
      <c r="H23" s="174">
        <v>228</v>
      </c>
      <c r="I23" s="174">
        <v>114</v>
      </c>
      <c r="J23" s="174">
        <v>271</v>
      </c>
      <c r="K23" s="174">
        <v>120</v>
      </c>
      <c r="L23" s="174">
        <v>497</v>
      </c>
      <c r="M23" s="174">
        <v>848</v>
      </c>
      <c r="N23" s="174">
        <v>405</v>
      </c>
      <c r="O23" s="174">
        <v>289</v>
      </c>
      <c r="P23" s="174">
        <v>1099</v>
      </c>
      <c r="Q23" s="174">
        <v>65216</v>
      </c>
      <c r="R23" s="174">
        <v>33</v>
      </c>
      <c r="S23" s="174">
        <v>55</v>
      </c>
      <c r="T23" s="174">
        <v>78</v>
      </c>
      <c r="U23" s="174">
        <v>42</v>
      </c>
      <c r="V23" s="174">
        <v>27</v>
      </c>
      <c r="W23" s="174">
        <v>960</v>
      </c>
      <c r="X23" s="174">
        <v>2078</v>
      </c>
      <c r="Y23" s="173">
        <v>1977</v>
      </c>
      <c r="Z23" s="1"/>
    </row>
    <row r="24" spans="2:28" ht="15" customHeight="1">
      <c r="B24" s="172" t="s">
        <v>12</v>
      </c>
      <c r="C24" s="173">
        <v>171148</v>
      </c>
      <c r="D24" s="173">
        <v>154557</v>
      </c>
      <c r="E24" s="174">
        <v>1535</v>
      </c>
      <c r="F24" s="174">
        <v>12647</v>
      </c>
      <c r="G24" s="174">
        <v>2645</v>
      </c>
      <c r="H24" s="174">
        <v>465</v>
      </c>
      <c r="I24" s="174">
        <v>306</v>
      </c>
      <c r="J24" s="174">
        <v>1153</v>
      </c>
      <c r="K24" s="174">
        <v>317</v>
      </c>
      <c r="L24" s="174">
        <v>277</v>
      </c>
      <c r="M24" s="174">
        <v>179</v>
      </c>
      <c r="N24" s="174">
        <v>530</v>
      </c>
      <c r="O24" s="174">
        <v>753</v>
      </c>
      <c r="P24" s="174">
        <v>1022</v>
      </c>
      <c r="Q24" s="174">
        <v>88</v>
      </c>
      <c r="R24" s="174">
        <v>129198</v>
      </c>
      <c r="S24" s="174">
        <v>600</v>
      </c>
      <c r="T24" s="174">
        <v>238</v>
      </c>
      <c r="U24" s="174">
        <v>38</v>
      </c>
      <c r="V24" s="174">
        <v>245</v>
      </c>
      <c r="W24" s="174">
        <v>2321</v>
      </c>
      <c r="X24" s="174">
        <v>6544</v>
      </c>
      <c r="Y24" s="173">
        <v>10047</v>
      </c>
      <c r="Z24" s="1"/>
    </row>
    <row r="25" spans="2:28" ht="15" customHeight="1">
      <c r="B25" s="172" t="s">
        <v>13</v>
      </c>
      <c r="C25" s="173">
        <v>183072</v>
      </c>
      <c r="D25" s="173">
        <v>163538</v>
      </c>
      <c r="E25" s="174">
        <v>1794</v>
      </c>
      <c r="F25" s="174">
        <v>974</v>
      </c>
      <c r="G25" s="174">
        <v>8858</v>
      </c>
      <c r="H25" s="174">
        <v>3265</v>
      </c>
      <c r="I25" s="174">
        <v>1743</v>
      </c>
      <c r="J25" s="174">
        <v>11228</v>
      </c>
      <c r="K25" s="174">
        <v>1228</v>
      </c>
      <c r="L25" s="174">
        <v>1298</v>
      </c>
      <c r="M25" s="174">
        <v>746</v>
      </c>
      <c r="N25" s="174">
        <v>2374</v>
      </c>
      <c r="O25" s="174">
        <v>7539</v>
      </c>
      <c r="P25" s="174">
        <v>1916</v>
      </c>
      <c r="Q25" s="174">
        <v>277</v>
      </c>
      <c r="R25" s="174">
        <v>920</v>
      </c>
      <c r="S25" s="174">
        <v>115476</v>
      </c>
      <c r="T25" s="174">
        <v>122</v>
      </c>
      <c r="U25" s="174">
        <v>44</v>
      </c>
      <c r="V25" s="174">
        <v>47</v>
      </c>
      <c r="W25" s="174">
        <v>3689</v>
      </c>
      <c r="X25" s="174">
        <v>8074</v>
      </c>
      <c r="Y25" s="173">
        <v>11460</v>
      </c>
      <c r="Z25" s="1"/>
    </row>
    <row r="26" spans="2:28" ht="15" customHeight="1">
      <c r="B26" s="172" t="s">
        <v>14</v>
      </c>
      <c r="C26" s="173">
        <v>118122</v>
      </c>
      <c r="D26" s="173">
        <v>109268</v>
      </c>
      <c r="E26" s="174">
        <v>2771</v>
      </c>
      <c r="F26" s="174">
        <v>2728</v>
      </c>
      <c r="G26" s="174">
        <v>3019</v>
      </c>
      <c r="H26" s="174">
        <v>1353</v>
      </c>
      <c r="I26" s="174">
        <v>452</v>
      </c>
      <c r="J26" s="174">
        <v>1008</v>
      </c>
      <c r="K26" s="174">
        <v>444</v>
      </c>
      <c r="L26" s="174">
        <v>529</v>
      </c>
      <c r="M26" s="174">
        <v>764</v>
      </c>
      <c r="N26" s="174">
        <v>1341</v>
      </c>
      <c r="O26" s="174">
        <v>455</v>
      </c>
      <c r="P26" s="174">
        <v>3845</v>
      </c>
      <c r="Q26" s="174">
        <v>452</v>
      </c>
      <c r="R26" s="174">
        <v>213</v>
      </c>
      <c r="S26" s="174">
        <v>261</v>
      </c>
      <c r="T26" s="174">
        <v>85529</v>
      </c>
      <c r="U26" s="174">
        <v>1655</v>
      </c>
      <c r="V26" s="174">
        <v>497</v>
      </c>
      <c r="W26" s="174">
        <v>1952</v>
      </c>
      <c r="X26" s="174">
        <v>1285</v>
      </c>
      <c r="Y26" s="173">
        <v>7569</v>
      </c>
      <c r="Z26" s="1"/>
    </row>
    <row r="27" spans="2:28" ht="15" customHeight="1">
      <c r="B27" s="172" t="s">
        <v>15</v>
      </c>
      <c r="C27" s="173">
        <v>66972</v>
      </c>
      <c r="D27" s="173">
        <v>59386</v>
      </c>
      <c r="E27" s="174">
        <v>1127</v>
      </c>
      <c r="F27" s="174">
        <v>2203</v>
      </c>
      <c r="G27" s="174">
        <v>1588</v>
      </c>
      <c r="H27" s="174">
        <v>387</v>
      </c>
      <c r="I27" s="174">
        <v>145</v>
      </c>
      <c r="J27" s="174">
        <v>990</v>
      </c>
      <c r="K27" s="174">
        <v>212</v>
      </c>
      <c r="L27" s="174">
        <v>554</v>
      </c>
      <c r="M27" s="174">
        <v>249</v>
      </c>
      <c r="N27" s="174">
        <v>362</v>
      </c>
      <c r="O27" s="174">
        <v>266</v>
      </c>
      <c r="P27" s="174">
        <v>1074</v>
      </c>
      <c r="Q27" s="174">
        <v>116</v>
      </c>
      <c r="R27" s="174">
        <v>162</v>
      </c>
      <c r="S27" s="174">
        <v>476</v>
      </c>
      <c r="T27" s="174">
        <v>2864</v>
      </c>
      <c r="U27" s="174">
        <v>45248</v>
      </c>
      <c r="V27" s="174">
        <v>412</v>
      </c>
      <c r="W27" s="174">
        <v>951</v>
      </c>
      <c r="X27" s="174">
        <v>1672</v>
      </c>
      <c r="Y27" s="173">
        <v>5914</v>
      </c>
      <c r="Z27" s="1"/>
    </row>
    <row r="28" spans="2:28" ht="15" customHeight="1">
      <c r="B28" s="172" t="s">
        <v>16</v>
      </c>
      <c r="C28" s="173">
        <v>16702</v>
      </c>
      <c r="D28" s="173">
        <v>15092</v>
      </c>
      <c r="E28" s="174">
        <v>232</v>
      </c>
      <c r="F28" s="174">
        <v>865</v>
      </c>
      <c r="G28" s="174">
        <v>212</v>
      </c>
      <c r="H28" s="174">
        <v>64</v>
      </c>
      <c r="I28" s="174">
        <v>32</v>
      </c>
      <c r="J28" s="174">
        <v>106</v>
      </c>
      <c r="K28" s="174">
        <v>39</v>
      </c>
      <c r="L28" s="174">
        <v>53</v>
      </c>
      <c r="M28" s="174">
        <v>50</v>
      </c>
      <c r="N28" s="174">
        <v>71</v>
      </c>
      <c r="O28" s="174">
        <v>70</v>
      </c>
      <c r="P28" s="174">
        <v>271</v>
      </c>
      <c r="Q28" s="174">
        <v>18</v>
      </c>
      <c r="R28" s="174">
        <v>64</v>
      </c>
      <c r="S28" s="174">
        <v>32</v>
      </c>
      <c r="T28" s="174">
        <v>253</v>
      </c>
      <c r="U28" s="174">
        <v>153</v>
      </c>
      <c r="V28" s="174">
        <v>12161</v>
      </c>
      <c r="W28" s="174">
        <v>346</v>
      </c>
      <c r="X28" s="174">
        <v>273</v>
      </c>
      <c r="Y28" s="173">
        <v>1337</v>
      </c>
      <c r="Z28" s="1"/>
    </row>
    <row r="29" spans="2:28" ht="15" customHeight="1">
      <c r="B29" s="172" t="s">
        <v>20</v>
      </c>
      <c r="C29" s="173">
        <v>7810</v>
      </c>
      <c r="D29" s="173">
        <v>6382</v>
      </c>
      <c r="E29" s="174">
        <v>512</v>
      </c>
      <c r="F29" s="174">
        <v>282</v>
      </c>
      <c r="G29" s="174">
        <v>423</v>
      </c>
      <c r="H29" s="174">
        <v>289</v>
      </c>
      <c r="I29" s="174">
        <v>185</v>
      </c>
      <c r="J29" s="174">
        <v>458</v>
      </c>
      <c r="K29" s="174">
        <v>149</v>
      </c>
      <c r="L29" s="174">
        <v>384</v>
      </c>
      <c r="M29" s="174">
        <v>116</v>
      </c>
      <c r="N29" s="174">
        <v>333</v>
      </c>
      <c r="O29" s="174">
        <v>550</v>
      </c>
      <c r="P29" s="174">
        <v>1100</v>
      </c>
      <c r="Q29" s="174">
        <v>70</v>
      </c>
      <c r="R29" s="174">
        <v>139</v>
      </c>
      <c r="S29" s="174">
        <v>138</v>
      </c>
      <c r="T29" s="174">
        <v>113</v>
      </c>
      <c r="U29" s="174">
        <v>38</v>
      </c>
      <c r="V29" s="174">
        <v>16</v>
      </c>
      <c r="W29" s="174">
        <v>1087</v>
      </c>
      <c r="X29" s="174">
        <v>201</v>
      </c>
      <c r="Y29" s="173">
        <v>1227</v>
      </c>
      <c r="Z29" s="1"/>
    </row>
    <row r="30" spans="2:28" ht="15" customHeight="1">
      <c r="B30" s="172" t="s">
        <v>21</v>
      </c>
      <c r="C30" s="173">
        <v>11116</v>
      </c>
      <c r="D30" s="173">
        <v>5175</v>
      </c>
      <c r="E30" s="174">
        <v>534</v>
      </c>
      <c r="F30" s="174">
        <v>165</v>
      </c>
      <c r="G30" s="174">
        <v>277</v>
      </c>
      <c r="H30" s="174">
        <v>340</v>
      </c>
      <c r="I30" s="174">
        <v>215</v>
      </c>
      <c r="J30" s="174">
        <v>448</v>
      </c>
      <c r="K30" s="174">
        <v>241</v>
      </c>
      <c r="L30" s="174">
        <v>664</v>
      </c>
      <c r="M30" s="174">
        <v>147</v>
      </c>
      <c r="N30" s="174">
        <v>302</v>
      </c>
      <c r="O30" s="174">
        <v>510</v>
      </c>
      <c r="P30" s="174">
        <v>742</v>
      </c>
      <c r="Q30" s="174">
        <v>152</v>
      </c>
      <c r="R30" s="174">
        <v>166</v>
      </c>
      <c r="S30" s="174">
        <v>97</v>
      </c>
      <c r="T30" s="174">
        <v>46</v>
      </c>
      <c r="U30" s="174">
        <v>18</v>
      </c>
      <c r="V30" s="174">
        <v>24</v>
      </c>
      <c r="W30" s="174">
        <v>87</v>
      </c>
      <c r="X30" s="174">
        <v>5187</v>
      </c>
      <c r="Y30" s="173">
        <v>754</v>
      </c>
      <c r="Z30" s="1"/>
    </row>
    <row r="31" spans="2:28" ht="15" customHeight="1">
      <c r="B31" s="172" t="s">
        <v>27</v>
      </c>
      <c r="C31" s="173">
        <v>155496</v>
      </c>
      <c r="D31" s="173">
        <v>3879</v>
      </c>
      <c r="E31" s="174">
        <v>523</v>
      </c>
      <c r="F31" s="174">
        <v>173</v>
      </c>
      <c r="G31" s="174">
        <v>248</v>
      </c>
      <c r="H31" s="174">
        <v>134</v>
      </c>
      <c r="I31" s="174">
        <v>99</v>
      </c>
      <c r="J31" s="174">
        <v>294</v>
      </c>
      <c r="K31" s="174">
        <v>97</v>
      </c>
      <c r="L31" s="174">
        <v>190</v>
      </c>
      <c r="M31" s="174">
        <v>72</v>
      </c>
      <c r="N31" s="174">
        <v>202</v>
      </c>
      <c r="O31" s="174">
        <v>464</v>
      </c>
      <c r="P31" s="174">
        <v>810</v>
      </c>
      <c r="Q31" s="174">
        <v>49</v>
      </c>
      <c r="R31" s="174">
        <v>101</v>
      </c>
      <c r="S31" s="174">
        <v>135</v>
      </c>
      <c r="T31" s="174">
        <v>116</v>
      </c>
      <c r="U31" s="174">
        <v>69</v>
      </c>
      <c r="V31" s="174">
        <v>19</v>
      </c>
      <c r="W31" s="174">
        <v>84</v>
      </c>
      <c r="X31" s="174">
        <v>339</v>
      </c>
      <c r="Y31" s="173">
        <v>151278</v>
      </c>
      <c r="Z31" s="1"/>
      <c r="AB31" s="5"/>
    </row>
    <row r="32" spans="2:28">
      <c r="B32" s="177" t="s">
        <v>451</v>
      </c>
      <c r="G32" s="2"/>
      <c r="H32" s="25"/>
    </row>
    <row r="33" spans="2:22">
      <c r="B33" s="3"/>
      <c r="C33" s="3"/>
      <c r="D33" s="3"/>
      <c r="E33" s="3"/>
      <c r="F33" s="3"/>
      <c r="G33" s="3"/>
    </row>
    <row r="34" spans="2:22" hidden="1">
      <c r="C34" t="s">
        <v>376</v>
      </c>
      <c r="D34" s="77">
        <f>+E11+F12+G13+H14+I15+J16+K17+L18+M19+N20+O21+Q23+R24+S25+T26++U27+V28+P22</f>
        <v>4197550</v>
      </c>
      <c r="E34" s="53">
        <f>SUM(D11:D29)</f>
        <v>5495307</v>
      </c>
    </row>
    <row r="35" spans="2:22" hidden="1">
      <c r="D35" s="53">
        <f>SUM(D11:D28)</f>
        <v>5488925</v>
      </c>
    </row>
    <row r="36" spans="2:22" hidden="1">
      <c r="D36" s="53">
        <f>SUM(E36:V36)</f>
        <v>1234698</v>
      </c>
      <c r="E36" s="53">
        <f>SUM(E12:E28)</f>
        <v>244509</v>
      </c>
      <c r="F36" s="53">
        <f>SUM(F13:F28)+F11</f>
        <v>74766</v>
      </c>
      <c r="G36" s="53">
        <f>+G11+G12+G17+G14+G15+G16+G18+G19+G20+G21+G22+G23+G24+G25+G26+G27+G28</f>
        <v>104539</v>
      </c>
      <c r="H36" s="53">
        <f>+H11+H12+H17+H13+H15+H16+H18+H19+H20+H21+H22+H23+H24+H25+H26+H27+H28</f>
        <v>110887</v>
      </c>
      <c r="I36" s="53">
        <f>+I11+I12+I17+I13+I14+I16+I18+I19+I20+I21+I22+I23+I24+I25+I26+I27+I28</f>
        <v>66426</v>
      </c>
      <c r="J36" s="53">
        <f>+J11+J12+J17+J13+J14+J15+J18+J19+J20+J21+J22+J23+J24+J25+J26+J27+J28</f>
        <v>134358</v>
      </c>
      <c r="K36" s="53">
        <f>+K11+K12+K13+K14+K15+K16+K18+K19+K20+K21+K22+K23+K24+K25+K26+K27+K28</f>
        <v>60471</v>
      </c>
      <c r="L36" s="53">
        <f>+L11+L12+L13+L14+L15+L16+L17+L19+L20+L21+L22+L23+L24+L25+L26+L27+L28</f>
        <v>57814</v>
      </c>
      <c r="M36" s="53">
        <f>+M11+M12+M13+M14+M15+M16+M17+M18+M20+M21+M22+M23+M24+M25+M26+M27+M28</f>
        <v>38763</v>
      </c>
      <c r="N36" s="53">
        <f>+N11+N12+N13+N14+N15+N16+N17+N18+N19+N21+N22+N23+N24+N25+N26+N27+N28</f>
        <v>127940</v>
      </c>
      <c r="O36" s="53">
        <f>+O11+O12+O13+O14+O15+O16+O17+O18+O19+O20+O22+O23+O24+O25+O26+O27+O28</f>
        <v>48306</v>
      </c>
      <c r="P36" s="53">
        <f>+P11+P12+P13+P14+P15+P16+P17+P18+P19+P20+P21+P23+P24+P25+P26+P27+P28</f>
        <v>75086</v>
      </c>
      <c r="Q36" s="53">
        <f>+Q11+Q12+Q13+Q14+Q15+Q16+Q17+Q18+Q19+Q20+Q21+Q22+Q24+Q25+Q26+Q27+Q28</f>
        <v>21203</v>
      </c>
      <c r="R36" s="53">
        <f>+R11+R12+R13+R14+R15+R16+R17+R18+R19+R20+R21+R22+R23+R25+R26+R27+R28</f>
        <v>16084</v>
      </c>
      <c r="S36" s="53">
        <f>+S11+S12+S13+S14+S15+S16+S17+S18+S19+S20+S21+S22+S23+S24+S26+S27+S28</f>
        <v>18601</v>
      </c>
      <c r="T36" s="53">
        <f>+T11+T12+T13+T14+T15+T16+T17+T18+T19+T20+T21+T22+T23+T24+T25+T27+T28</f>
        <v>19857</v>
      </c>
      <c r="U36" s="53">
        <f>+U11+U12+U13+U14+U15+U16+U17+U18+U19+U20+U21+U22+U23+U24+U25+U26+U28</f>
        <v>5666</v>
      </c>
      <c r="V36" s="53">
        <f>+V11+V12+V13+V14+V15+V16+V17+V18+V19+V20+V21+V22+V23+V24+V25+V26+V27</f>
        <v>9422</v>
      </c>
    </row>
    <row r="37" spans="2:22" hidden="1">
      <c r="D37" s="53">
        <f>SUM(E37:V37)</f>
        <v>1234698</v>
      </c>
      <c r="E37" s="129">
        <f>SUM(F11:V11)</f>
        <v>93705</v>
      </c>
      <c r="F37" s="129">
        <f>SUM(G12:V12)+E12</f>
        <v>16241</v>
      </c>
      <c r="G37" s="129">
        <f>SUM(H13:V13)+SUM(E13:F13)</f>
        <v>49785</v>
      </c>
      <c r="H37" s="129">
        <f>SUM(I14:V14)+SUM(E14:G14)</f>
        <v>30968</v>
      </c>
      <c r="I37" s="129">
        <f>SUM(J15:V15)+SUM(E15:H15)</f>
        <v>18478</v>
      </c>
      <c r="J37" s="129">
        <f>SUM(K16:V16)+SUM(E16:I16)</f>
        <v>58676</v>
      </c>
      <c r="K37" s="129">
        <f>SUM(L17:V17)+SUM(E17:J17)</f>
        <v>11919</v>
      </c>
      <c r="L37" s="129">
        <f>SUM(M18:V18)+SUM(E18:K18)</f>
        <v>44342</v>
      </c>
      <c r="M37" s="129">
        <f>SUM(N19:V19)+SUM(E19:L19)</f>
        <v>15423</v>
      </c>
      <c r="N37" s="129">
        <f>SUM(O20:V20)+SUM(E20:M20)</f>
        <v>16552</v>
      </c>
      <c r="O37" s="129">
        <f>SUM(P21:V21)+SUM(E21:N21)</f>
        <v>180296</v>
      </c>
      <c r="P37" s="129">
        <f>SUM(Q22:V22)+SUM(E22:O22)</f>
        <v>587874</v>
      </c>
      <c r="Q37" s="129">
        <f>SUM(R23:V23)+SUM(E23:P23)</f>
        <v>5469</v>
      </c>
      <c r="R37" s="129">
        <f>SUM(S24:V24)+SUM(E24:Q24)</f>
        <v>23038</v>
      </c>
      <c r="S37" s="129">
        <f>SUM(T25:V25)+SUM(E25:R25)</f>
        <v>44373</v>
      </c>
      <c r="T37" s="129">
        <f>SUM(U26:V26)+SUM(E26:S26)</f>
        <v>21787</v>
      </c>
      <c r="U37" s="129">
        <f>SUM(V27)+SUM(E27:T27)</f>
        <v>13187</v>
      </c>
      <c r="V37" s="129">
        <f>SUM(E28:U28)</f>
        <v>2585</v>
      </c>
    </row>
    <row r="38" spans="2:22" hidden="1">
      <c r="B38" s="230" t="s">
        <v>22</v>
      </c>
      <c r="C38" s="231" t="s">
        <v>376</v>
      </c>
      <c r="D38" s="232"/>
      <c r="E38" s="233"/>
      <c r="F38" s="231" t="s">
        <v>377</v>
      </c>
      <c r="G38" s="232"/>
      <c r="H38" s="233"/>
      <c r="I38" s="231" t="s">
        <v>379</v>
      </c>
      <c r="J38" s="232"/>
      <c r="K38" s="233"/>
    </row>
    <row r="39" spans="2:22" hidden="1">
      <c r="B39" s="230"/>
      <c r="C39" s="83" t="s">
        <v>1</v>
      </c>
      <c r="D39" s="83" t="s">
        <v>29</v>
      </c>
      <c r="E39" s="83" t="s">
        <v>30</v>
      </c>
      <c r="F39" s="83" t="s">
        <v>1</v>
      </c>
      <c r="G39" s="83" t="s">
        <v>29</v>
      </c>
      <c r="H39" s="83" t="s">
        <v>30</v>
      </c>
      <c r="I39" s="83" t="s">
        <v>1</v>
      </c>
      <c r="J39" s="83" t="s">
        <v>29</v>
      </c>
      <c r="K39" s="83" t="s">
        <v>30</v>
      </c>
    </row>
    <row r="40" spans="2:22" hidden="1">
      <c r="B40" s="84" t="s">
        <v>17</v>
      </c>
      <c r="C40" s="85">
        <f>E11</f>
        <v>305173</v>
      </c>
      <c r="D40" s="86">
        <v>150891</v>
      </c>
      <c r="E40" s="87">
        <v>154282</v>
      </c>
      <c r="F40" s="85">
        <v>93705</v>
      </c>
      <c r="G40" s="86">
        <v>39497</v>
      </c>
      <c r="H40" s="87">
        <v>54208</v>
      </c>
      <c r="I40" s="86">
        <v>19437</v>
      </c>
      <c r="J40" s="86">
        <v>9975</v>
      </c>
      <c r="K40" s="87">
        <v>9462</v>
      </c>
    </row>
    <row r="41" spans="2:22" hidden="1">
      <c r="B41" s="84" t="s">
        <v>2</v>
      </c>
      <c r="C41" s="85">
        <f>F12</f>
        <v>172706</v>
      </c>
      <c r="D41" s="86">
        <v>85231</v>
      </c>
      <c r="E41" s="87">
        <v>87475</v>
      </c>
      <c r="F41" s="85">
        <v>16241</v>
      </c>
      <c r="G41" s="86">
        <v>8292</v>
      </c>
      <c r="H41" s="87">
        <v>7949</v>
      </c>
      <c r="I41" s="86">
        <v>1851</v>
      </c>
      <c r="J41" s="86">
        <v>1029</v>
      </c>
      <c r="K41" s="87">
        <v>822</v>
      </c>
    </row>
    <row r="42" spans="2:22" hidden="1">
      <c r="B42" s="84" t="s">
        <v>3</v>
      </c>
      <c r="C42" s="85">
        <f>G13</f>
        <v>275451</v>
      </c>
      <c r="D42" s="86">
        <v>139824</v>
      </c>
      <c r="E42" s="87">
        <v>135627</v>
      </c>
      <c r="F42" s="85">
        <v>49785</v>
      </c>
      <c r="G42" s="86">
        <v>25604</v>
      </c>
      <c r="H42" s="87">
        <v>24181</v>
      </c>
      <c r="I42" s="86">
        <v>3661</v>
      </c>
      <c r="J42" s="86">
        <v>1964</v>
      </c>
      <c r="K42" s="87">
        <v>1697</v>
      </c>
    </row>
    <row r="43" spans="2:22" hidden="1">
      <c r="B43" s="84" t="s">
        <v>23</v>
      </c>
      <c r="C43" s="85">
        <f>H14</f>
        <v>218566</v>
      </c>
      <c r="D43" s="86">
        <v>111026</v>
      </c>
      <c r="E43" s="87">
        <v>107540</v>
      </c>
      <c r="F43" s="85">
        <v>30968</v>
      </c>
      <c r="G43" s="86">
        <v>16099</v>
      </c>
      <c r="H43" s="87">
        <v>14869</v>
      </c>
      <c r="I43" s="86">
        <v>3822</v>
      </c>
      <c r="J43" s="86">
        <v>2068</v>
      </c>
      <c r="K43" s="87">
        <v>1754</v>
      </c>
    </row>
    <row r="44" spans="2:22" hidden="1">
      <c r="B44" s="84" t="s">
        <v>4</v>
      </c>
      <c r="C44" s="85">
        <f>I15</f>
        <v>148042</v>
      </c>
      <c r="D44" s="86">
        <v>74687</v>
      </c>
      <c r="E44" s="87">
        <v>73355</v>
      </c>
      <c r="F44" s="85">
        <v>18478</v>
      </c>
      <c r="G44" s="86">
        <v>8793</v>
      </c>
      <c r="H44" s="87">
        <v>9685</v>
      </c>
      <c r="I44" s="86">
        <v>3440</v>
      </c>
      <c r="J44" s="86">
        <v>1806</v>
      </c>
      <c r="K44" s="87">
        <v>1634</v>
      </c>
    </row>
    <row r="45" spans="2:22" hidden="1">
      <c r="B45" s="84" t="s">
        <v>5</v>
      </c>
      <c r="C45" s="85">
        <f>J16</f>
        <v>334391</v>
      </c>
      <c r="D45" s="86">
        <v>169206</v>
      </c>
      <c r="E45" s="87">
        <v>165185</v>
      </c>
      <c r="F45" s="85">
        <v>58676</v>
      </c>
      <c r="G45" s="86">
        <v>29088</v>
      </c>
      <c r="H45" s="87">
        <v>29588</v>
      </c>
      <c r="I45" s="86">
        <v>6878</v>
      </c>
      <c r="J45" s="86">
        <v>3626</v>
      </c>
      <c r="K45" s="87">
        <v>3252</v>
      </c>
    </row>
    <row r="46" spans="2:22" hidden="1">
      <c r="B46" s="84" t="s">
        <v>6</v>
      </c>
      <c r="C46" s="85">
        <f>K17</f>
        <v>117932</v>
      </c>
      <c r="D46" s="86">
        <v>60197</v>
      </c>
      <c r="E46" s="87">
        <v>57735</v>
      </c>
      <c r="F46" s="85">
        <v>11919</v>
      </c>
      <c r="G46" s="86">
        <v>5951</v>
      </c>
      <c r="H46" s="87">
        <v>5968</v>
      </c>
      <c r="I46" s="86">
        <v>3033</v>
      </c>
      <c r="J46" s="86">
        <v>1635</v>
      </c>
      <c r="K46" s="87">
        <v>1398</v>
      </c>
    </row>
    <row r="47" spans="2:22" hidden="1">
      <c r="B47" s="84" t="s">
        <v>7</v>
      </c>
      <c r="C47" s="85">
        <f>L18</f>
        <v>363657</v>
      </c>
      <c r="D47" s="86">
        <v>183987</v>
      </c>
      <c r="E47" s="87">
        <v>179670</v>
      </c>
      <c r="F47" s="85">
        <v>44342</v>
      </c>
      <c r="G47" s="86">
        <v>22634</v>
      </c>
      <c r="H47" s="87">
        <v>21708</v>
      </c>
      <c r="I47" s="86">
        <v>14882</v>
      </c>
      <c r="J47" s="86">
        <v>7630</v>
      </c>
      <c r="K47" s="87">
        <v>7252</v>
      </c>
    </row>
    <row r="48" spans="2:22" hidden="1">
      <c r="B48" s="84" t="s">
        <v>8</v>
      </c>
      <c r="C48" s="85">
        <f>M19</f>
        <v>86397</v>
      </c>
      <c r="D48" s="86">
        <v>42828</v>
      </c>
      <c r="E48" s="87">
        <v>43569</v>
      </c>
      <c r="F48" s="85">
        <v>15423</v>
      </c>
      <c r="G48" s="86">
        <v>7818</v>
      </c>
      <c r="H48" s="87">
        <v>7605</v>
      </c>
      <c r="I48" s="86">
        <v>1993</v>
      </c>
      <c r="J48" s="86">
        <v>1046</v>
      </c>
      <c r="K48" s="87">
        <v>947</v>
      </c>
    </row>
    <row r="49" spans="2:11" hidden="1">
      <c r="B49" s="84" t="s">
        <v>9</v>
      </c>
      <c r="C49" s="85">
        <f>N20</f>
        <v>171541</v>
      </c>
      <c r="D49" s="86">
        <v>86425</v>
      </c>
      <c r="E49" s="87">
        <v>85116</v>
      </c>
      <c r="F49" s="85">
        <v>16552</v>
      </c>
      <c r="G49" s="86">
        <v>8013</v>
      </c>
      <c r="H49" s="87">
        <v>8539</v>
      </c>
      <c r="I49" s="86">
        <v>2695</v>
      </c>
      <c r="J49" s="86">
        <v>1425</v>
      </c>
      <c r="K49" s="87">
        <v>1270</v>
      </c>
    </row>
    <row r="50" spans="2:11" hidden="1">
      <c r="B50" s="84" t="s">
        <v>10</v>
      </c>
      <c r="C50" s="85">
        <f>O21</f>
        <v>451782</v>
      </c>
      <c r="D50" s="86">
        <v>228832</v>
      </c>
      <c r="E50" s="87">
        <v>222950</v>
      </c>
      <c r="F50" s="85">
        <v>180296</v>
      </c>
      <c r="G50" s="86">
        <v>87866</v>
      </c>
      <c r="H50" s="87">
        <v>92430</v>
      </c>
      <c r="I50" s="86">
        <v>36186</v>
      </c>
      <c r="J50" s="86">
        <v>18271</v>
      </c>
      <c r="K50" s="87">
        <v>17915</v>
      </c>
    </row>
    <row r="51" spans="2:11" hidden="1">
      <c r="B51" s="84" t="s">
        <v>11</v>
      </c>
      <c r="C51" s="85">
        <f>P22</f>
        <v>1099084</v>
      </c>
      <c r="D51" s="86">
        <v>557697</v>
      </c>
      <c r="E51" s="87">
        <v>541387</v>
      </c>
      <c r="F51" s="85">
        <v>587874</v>
      </c>
      <c r="G51" s="86">
        <v>276900</v>
      </c>
      <c r="H51" s="87">
        <v>310974</v>
      </c>
      <c r="I51" s="86">
        <v>38799</v>
      </c>
      <c r="J51" s="86">
        <v>20145</v>
      </c>
      <c r="K51" s="87">
        <v>18654</v>
      </c>
    </row>
    <row r="52" spans="2:11" hidden="1">
      <c r="B52" s="84" t="s">
        <v>31</v>
      </c>
      <c r="C52" s="85">
        <f>Q23</f>
        <v>65216</v>
      </c>
      <c r="D52" s="86">
        <v>32436</v>
      </c>
      <c r="E52" s="87">
        <v>32780</v>
      </c>
      <c r="F52" s="85">
        <v>5469</v>
      </c>
      <c r="G52" s="86">
        <v>2890</v>
      </c>
      <c r="H52" s="87">
        <v>2579</v>
      </c>
      <c r="I52" s="86">
        <v>2078</v>
      </c>
      <c r="J52" s="86">
        <v>1066</v>
      </c>
      <c r="K52" s="87">
        <v>1012</v>
      </c>
    </row>
    <row r="53" spans="2:11" hidden="1">
      <c r="B53" s="84" t="s">
        <v>12</v>
      </c>
      <c r="C53" s="85">
        <f>R24</f>
        <v>129198</v>
      </c>
      <c r="D53" s="86">
        <v>63785</v>
      </c>
      <c r="E53" s="87">
        <v>65413</v>
      </c>
      <c r="F53" s="85">
        <v>23038</v>
      </c>
      <c r="G53" s="86">
        <v>11314</v>
      </c>
      <c r="H53" s="87">
        <v>11724</v>
      </c>
      <c r="I53" s="86">
        <v>6544</v>
      </c>
      <c r="J53" s="86">
        <v>3197</v>
      </c>
      <c r="K53" s="87">
        <v>3347</v>
      </c>
    </row>
    <row r="54" spans="2:11" hidden="1">
      <c r="B54" s="84" t="s">
        <v>13</v>
      </c>
      <c r="C54" s="85">
        <f>S25</f>
        <v>115476</v>
      </c>
      <c r="D54" s="86">
        <v>58387</v>
      </c>
      <c r="E54" s="87">
        <v>57089</v>
      </c>
      <c r="F54" s="85">
        <v>44373</v>
      </c>
      <c r="G54" s="86">
        <v>22681</v>
      </c>
      <c r="H54" s="87">
        <v>21692</v>
      </c>
      <c r="I54" s="86">
        <v>8074</v>
      </c>
      <c r="J54" s="86">
        <v>4194</v>
      </c>
      <c r="K54" s="87">
        <v>3880</v>
      </c>
    </row>
    <row r="55" spans="2:11" hidden="1">
      <c r="B55" s="84" t="s">
        <v>14</v>
      </c>
      <c r="C55" s="85">
        <f>T26</f>
        <v>85529</v>
      </c>
      <c r="D55" s="86">
        <v>43386</v>
      </c>
      <c r="E55" s="87">
        <v>42143</v>
      </c>
      <c r="F55" s="85">
        <v>21787</v>
      </c>
      <c r="G55" s="86">
        <v>11571</v>
      </c>
      <c r="H55" s="87">
        <v>10216</v>
      </c>
      <c r="I55" s="86">
        <v>1285</v>
      </c>
      <c r="J55" s="86">
        <v>666</v>
      </c>
      <c r="K55" s="87">
        <v>619</v>
      </c>
    </row>
    <row r="56" spans="2:11" hidden="1">
      <c r="B56" s="84" t="s">
        <v>15</v>
      </c>
      <c r="C56" s="85">
        <f>U27</f>
        <v>45248</v>
      </c>
      <c r="D56" s="86">
        <v>23019</v>
      </c>
      <c r="E56" s="87">
        <v>22229</v>
      </c>
      <c r="F56" s="85">
        <v>13187</v>
      </c>
      <c r="G56" s="86">
        <v>7138</v>
      </c>
      <c r="H56" s="87">
        <v>6049</v>
      </c>
      <c r="I56" s="86">
        <v>1672</v>
      </c>
      <c r="J56" s="86">
        <v>838</v>
      </c>
      <c r="K56" s="87">
        <v>834</v>
      </c>
    </row>
    <row r="57" spans="2:11" hidden="1">
      <c r="B57" s="88" t="s">
        <v>16</v>
      </c>
      <c r="C57" s="85">
        <f>V28</f>
        <v>12161</v>
      </c>
      <c r="D57" s="90">
        <v>6230</v>
      </c>
      <c r="E57" s="91">
        <v>5931</v>
      </c>
      <c r="F57" s="89">
        <v>2585</v>
      </c>
      <c r="G57" s="90">
        <v>1507</v>
      </c>
      <c r="H57" s="91">
        <v>1078</v>
      </c>
      <c r="I57" s="90">
        <v>273</v>
      </c>
      <c r="J57" s="90">
        <v>160</v>
      </c>
      <c r="K57" s="91">
        <v>113</v>
      </c>
    </row>
    <row r="58" spans="2:11" hidden="1">
      <c r="C58" s="6"/>
    </row>
    <row r="59" spans="2:11" hidden="1"/>
    <row r="60" spans="2:11" hidden="1"/>
    <row r="61" spans="2:11" hidden="1"/>
  </sheetData>
  <mergeCells count="11">
    <mergeCell ref="X7:X8"/>
    <mergeCell ref="Y7:Y8"/>
    <mergeCell ref="D6:Y6"/>
    <mergeCell ref="C6:C8"/>
    <mergeCell ref="B38:B39"/>
    <mergeCell ref="C38:E38"/>
    <mergeCell ref="F38:H38"/>
    <mergeCell ref="I38:K38"/>
    <mergeCell ref="B6:B8"/>
    <mergeCell ref="E7:W7"/>
    <mergeCell ref="D7:D8"/>
  </mergeCells>
  <hyperlinks>
    <hyperlink ref="B1" location="INDICE!B11" display="Volver al índice" xr:uid="{00000000-0004-0000-0100-000000000000}"/>
  </hyperlink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8" tint="-0.249977111117893"/>
  </sheetPr>
  <dimension ref="B1:G21"/>
  <sheetViews>
    <sheetView showGridLines="0" zoomScale="90" zoomScaleNormal="90" workbookViewId="0">
      <pane ySplit="1" topLeftCell="A2" activePane="bottomLeft" state="frozen"/>
      <selection pane="bottomLeft" activeCell="B1" sqref="B1"/>
    </sheetView>
  </sheetViews>
  <sheetFormatPr baseColWidth="10" defaultRowHeight="15"/>
  <cols>
    <col min="1" max="1" width="3.7109375" customWidth="1"/>
    <col min="2" max="2" width="43.140625" customWidth="1"/>
    <col min="3" max="3" width="17.7109375" customWidth="1"/>
    <col min="4" max="4" width="18.85546875" customWidth="1"/>
    <col min="5" max="5" width="19.7109375" customWidth="1"/>
    <col min="6" max="6" width="20.7109375" customWidth="1"/>
    <col min="7" max="7" width="17.28515625" customWidth="1"/>
  </cols>
  <sheetData>
    <row r="1" spans="2:7" ht="15" customHeight="1">
      <c r="B1" s="220" t="s">
        <v>90</v>
      </c>
      <c r="C1" s="5"/>
    </row>
    <row r="2" spans="2:7" ht="15" customHeight="1">
      <c r="B2" s="22" t="s">
        <v>395</v>
      </c>
      <c r="C2" s="22"/>
      <c r="D2" s="23"/>
      <c r="E2" s="23"/>
      <c r="F2" s="23"/>
      <c r="G2" s="23"/>
    </row>
    <row r="3" spans="2:7" ht="15" customHeight="1">
      <c r="B3" s="285" t="s">
        <v>488</v>
      </c>
      <c r="C3" s="285"/>
      <c r="D3" s="285"/>
      <c r="E3" s="285"/>
      <c r="F3" s="285"/>
      <c r="G3" s="285"/>
    </row>
    <row r="4" spans="2:7" ht="15" customHeight="1">
      <c r="B4" s="271" t="s">
        <v>414</v>
      </c>
      <c r="C4" s="272" t="s">
        <v>1</v>
      </c>
      <c r="D4" s="272" t="s">
        <v>0</v>
      </c>
      <c r="E4" s="272"/>
      <c r="F4" s="272"/>
      <c r="G4" s="272"/>
    </row>
    <row r="5" spans="2:7" ht="29.25" customHeight="1">
      <c r="B5" s="271"/>
      <c r="C5" s="272"/>
      <c r="D5" s="272" t="s">
        <v>389</v>
      </c>
      <c r="E5" s="272" t="s">
        <v>390</v>
      </c>
      <c r="F5" s="272" t="s">
        <v>387</v>
      </c>
      <c r="G5" s="272" t="s">
        <v>19</v>
      </c>
    </row>
    <row r="6" spans="2:7">
      <c r="B6" s="271"/>
      <c r="C6" s="272"/>
      <c r="D6" s="272"/>
      <c r="E6" s="272"/>
      <c r="F6" s="272"/>
      <c r="G6" s="272"/>
    </row>
    <row r="7" spans="2:7" ht="6.75" customHeight="1">
      <c r="B7" s="28"/>
      <c r="C7" s="28"/>
      <c r="D7" s="29"/>
      <c r="E7" s="28"/>
      <c r="F7" s="28"/>
      <c r="G7" s="30"/>
    </row>
    <row r="8" spans="2:7">
      <c r="B8" s="42" t="s">
        <v>1</v>
      </c>
      <c r="C8" s="92">
        <v>138177</v>
      </c>
      <c r="D8" s="48">
        <v>106423</v>
      </c>
      <c r="E8" s="48">
        <v>24180</v>
      </c>
      <c r="F8" s="48">
        <v>3033</v>
      </c>
      <c r="G8" s="48">
        <v>4541</v>
      </c>
    </row>
    <row r="9" spans="2:7">
      <c r="B9" s="8" t="s">
        <v>6</v>
      </c>
      <c r="C9" s="93">
        <v>23457</v>
      </c>
      <c r="D9" s="46">
        <v>18158</v>
      </c>
      <c r="E9" s="46">
        <v>3848</v>
      </c>
      <c r="F9" s="49">
        <v>616</v>
      </c>
      <c r="G9" s="46">
        <v>835</v>
      </c>
    </row>
    <row r="10" spans="2:7">
      <c r="B10" s="8" t="s">
        <v>186</v>
      </c>
      <c r="C10" s="93">
        <v>21426</v>
      </c>
      <c r="D10" s="46">
        <v>15796</v>
      </c>
      <c r="E10" s="46">
        <v>3863</v>
      </c>
      <c r="F10" s="49">
        <v>665</v>
      </c>
      <c r="G10" s="46">
        <v>1102</v>
      </c>
    </row>
    <row r="11" spans="2:7">
      <c r="B11" s="8" t="s">
        <v>187</v>
      </c>
      <c r="C11" s="93">
        <v>4322</v>
      </c>
      <c r="D11" s="46">
        <v>3463</v>
      </c>
      <c r="E11" s="46">
        <v>709</v>
      </c>
      <c r="F11" s="49">
        <v>84</v>
      </c>
      <c r="G11" s="46">
        <v>66</v>
      </c>
    </row>
    <row r="12" spans="2:7">
      <c r="B12" s="8" t="s">
        <v>188</v>
      </c>
      <c r="C12" s="93">
        <v>3826</v>
      </c>
      <c r="D12" s="46">
        <v>3079</v>
      </c>
      <c r="E12" s="46">
        <v>629</v>
      </c>
      <c r="F12" s="49">
        <v>50</v>
      </c>
      <c r="G12" s="46">
        <v>68</v>
      </c>
    </row>
    <row r="13" spans="2:7">
      <c r="B13" s="8" t="s">
        <v>362</v>
      </c>
      <c r="C13" s="93">
        <v>4702</v>
      </c>
      <c r="D13" s="46">
        <v>3555</v>
      </c>
      <c r="E13" s="46">
        <v>1029</v>
      </c>
      <c r="F13" s="49">
        <v>53</v>
      </c>
      <c r="G13" s="46">
        <v>65</v>
      </c>
    </row>
    <row r="14" spans="2:7">
      <c r="B14" s="8" t="s">
        <v>189</v>
      </c>
      <c r="C14" s="93">
        <v>3419</v>
      </c>
      <c r="D14" s="46">
        <v>2761</v>
      </c>
      <c r="E14" s="46">
        <v>503</v>
      </c>
      <c r="F14" s="49">
        <v>35</v>
      </c>
      <c r="G14" s="46">
        <v>120</v>
      </c>
    </row>
    <row r="15" spans="2:7">
      <c r="B15" s="8" t="s">
        <v>190</v>
      </c>
      <c r="C15" s="93">
        <v>28052</v>
      </c>
      <c r="D15" s="46">
        <v>21451</v>
      </c>
      <c r="E15" s="46">
        <v>5298</v>
      </c>
      <c r="F15" s="49">
        <v>449</v>
      </c>
      <c r="G15" s="46">
        <v>854</v>
      </c>
    </row>
    <row r="16" spans="2:7">
      <c r="B16" s="8" t="s">
        <v>191</v>
      </c>
      <c r="C16" s="93">
        <v>16062</v>
      </c>
      <c r="D16" s="46">
        <v>11410</v>
      </c>
      <c r="E16" s="46">
        <v>3653</v>
      </c>
      <c r="F16" s="49">
        <v>332</v>
      </c>
      <c r="G16" s="46">
        <v>667</v>
      </c>
    </row>
    <row r="17" spans="2:7">
      <c r="B17" s="8" t="s">
        <v>192</v>
      </c>
      <c r="C17" s="93">
        <v>5105</v>
      </c>
      <c r="D17" s="46">
        <v>4218</v>
      </c>
      <c r="E17" s="46">
        <v>614</v>
      </c>
      <c r="F17" s="49">
        <v>58</v>
      </c>
      <c r="G17" s="46">
        <v>215</v>
      </c>
    </row>
    <row r="18" spans="2:7">
      <c r="B18" s="8" t="s">
        <v>193</v>
      </c>
      <c r="C18" s="93">
        <v>14866</v>
      </c>
      <c r="D18" s="46">
        <v>12141</v>
      </c>
      <c r="E18" s="46">
        <v>2046</v>
      </c>
      <c r="F18" s="49">
        <v>370</v>
      </c>
      <c r="G18" s="46">
        <v>309</v>
      </c>
    </row>
    <row r="19" spans="2:7">
      <c r="B19" s="8" t="s">
        <v>194</v>
      </c>
      <c r="C19" s="93">
        <v>12734</v>
      </c>
      <c r="D19" s="46">
        <v>10354</v>
      </c>
      <c r="E19" s="46">
        <v>1856</v>
      </c>
      <c r="F19" s="49">
        <v>316</v>
      </c>
      <c r="G19" s="46">
        <v>208</v>
      </c>
    </row>
    <row r="20" spans="2:7">
      <c r="B20" s="8" t="s">
        <v>105</v>
      </c>
      <c r="C20" s="93">
        <v>206</v>
      </c>
      <c r="D20" s="46">
        <v>37</v>
      </c>
      <c r="E20" s="46">
        <v>132</v>
      </c>
      <c r="F20" s="49">
        <v>5</v>
      </c>
      <c r="G20" s="46">
        <v>32</v>
      </c>
    </row>
    <row r="21" spans="2:7">
      <c r="B21" s="207" t="s">
        <v>449</v>
      </c>
      <c r="C21" s="34"/>
      <c r="D21" s="6"/>
      <c r="E21" s="6"/>
      <c r="F21" s="6"/>
      <c r="G21" s="9"/>
    </row>
  </sheetData>
  <mergeCells count="8">
    <mergeCell ref="B3:G3"/>
    <mergeCell ref="B4:B6"/>
    <mergeCell ref="D5:D6"/>
    <mergeCell ref="E5:E6"/>
    <mergeCell ref="F5:F6"/>
    <mergeCell ref="G5:G6"/>
    <mergeCell ref="C4:C6"/>
    <mergeCell ref="D4:G4"/>
  </mergeCells>
  <hyperlinks>
    <hyperlink ref="B1" location="INDICE!B29" display="Volver al índice" xr:uid="{00000000-0004-0000-1300-000000000000}"/>
  </hyperlinks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8" tint="-0.249977111117893"/>
  </sheetPr>
  <dimension ref="A1:N22"/>
  <sheetViews>
    <sheetView showGridLines="0" zoomScale="98" zoomScaleNormal="98" workbookViewId="0">
      <pane ySplit="1" topLeftCell="A2" activePane="bottomLeft" state="frozen"/>
      <selection pane="bottomLeft" activeCell="B1" sqref="B1"/>
    </sheetView>
  </sheetViews>
  <sheetFormatPr baseColWidth="10" defaultRowHeight="15"/>
  <cols>
    <col min="1" max="1" width="3.7109375" customWidth="1"/>
    <col min="2" max="2" width="28.85546875" customWidth="1"/>
    <col min="3" max="8" width="20.7109375" customWidth="1"/>
  </cols>
  <sheetData>
    <row r="1" spans="1:14">
      <c r="B1" s="220" t="s">
        <v>90</v>
      </c>
    </row>
    <row r="2" spans="1:14" ht="15" customHeight="1">
      <c r="B2" s="22" t="s">
        <v>361</v>
      </c>
      <c r="C2" s="23"/>
      <c r="D2" s="5"/>
      <c r="E2" s="23"/>
      <c r="F2" s="23"/>
      <c r="G2" s="23"/>
      <c r="H2" s="23"/>
    </row>
    <row r="3" spans="1:14" ht="15" customHeight="1">
      <c r="B3" s="23" t="s">
        <v>489</v>
      </c>
      <c r="C3" s="23"/>
      <c r="D3" s="23"/>
      <c r="E3" s="23"/>
      <c r="F3" s="23"/>
      <c r="G3" s="23"/>
      <c r="H3" s="23"/>
    </row>
    <row r="4" spans="1:14" s="37" customFormat="1" ht="7.5" customHeight="1">
      <c r="A4" s="35"/>
      <c r="B4" s="36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1:14">
      <c r="B5" s="274" t="s">
        <v>352</v>
      </c>
      <c r="C5" s="286" t="s">
        <v>53</v>
      </c>
      <c r="D5" s="287"/>
      <c r="E5" s="287"/>
      <c r="F5" s="287"/>
      <c r="G5" s="287"/>
      <c r="H5" s="276"/>
    </row>
    <row r="6" spans="1:14" ht="18" customHeight="1">
      <c r="B6" s="274"/>
      <c r="C6" s="288" t="s">
        <v>416</v>
      </c>
      <c r="D6" s="273" t="s">
        <v>54</v>
      </c>
      <c r="E6" s="273" t="s">
        <v>55</v>
      </c>
      <c r="F6" s="273" t="s">
        <v>56</v>
      </c>
      <c r="G6" s="273" t="s">
        <v>353</v>
      </c>
      <c r="H6" s="273" t="s">
        <v>354</v>
      </c>
    </row>
    <row r="7" spans="1:14" ht="18" customHeight="1">
      <c r="B7" s="274"/>
      <c r="C7" s="284"/>
      <c r="D7" s="273"/>
      <c r="E7" s="273"/>
      <c r="F7" s="273"/>
      <c r="G7" s="273"/>
      <c r="H7" s="273"/>
    </row>
    <row r="8" spans="1:14" ht="6" customHeight="1">
      <c r="B8" s="28"/>
      <c r="C8" s="28"/>
      <c r="D8" s="29"/>
      <c r="E8" s="28"/>
      <c r="F8" s="28"/>
      <c r="G8" s="30"/>
      <c r="H8" s="30"/>
    </row>
    <row r="9" spans="1:14">
      <c r="B9" s="42" t="s">
        <v>1</v>
      </c>
      <c r="C9" s="92">
        <v>111480</v>
      </c>
      <c r="D9" s="48">
        <v>4239</v>
      </c>
      <c r="E9" s="48">
        <v>5641</v>
      </c>
      <c r="F9" s="48">
        <f>D9-E9</f>
        <v>-1402</v>
      </c>
      <c r="G9" s="48">
        <v>117235</v>
      </c>
      <c r="H9" s="48">
        <v>115980</v>
      </c>
    </row>
    <row r="10" spans="1:14">
      <c r="B10" s="8" t="s">
        <v>6</v>
      </c>
      <c r="C10" s="93">
        <v>18388</v>
      </c>
      <c r="D10" s="46">
        <v>990</v>
      </c>
      <c r="E10" s="46">
        <v>497</v>
      </c>
      <c r="F10" s="49">
        <f t="shared" ref="F10:F21" si="0">D10-E10</f>
        <v>493</v>
      </c>
      <c r="G10" s="46">
        <v>18500</v>
      </c>
      <c r="H10" s="46">
        <v>19415</v>
      </c>
    </row>
    <row r="11" spans="1:14">
      <c r="B11" s="4" t="s">
        <v>186</v>
      </c>
      <c r="C11" s="94">
        <v>16833</v>
      </c>
      <c r="D11" s="50">
        <v>450</v>
      </c>
      <c r="E11" s="50">
        <v>846</v>
      </c>
      <c r="F11" s="49">
        <f t="shared" si="0"/>
        <v>-396</v>
      </c>
      <c r="G11" s="50">
        <v>17773</v>
      </c>
      <c r="H11" s="50">
        <v>17325</v>
      </c>
    </row>
    <row r="12" spans="1:14">
      <c r="B12" s="4" t="s">
        <v>187</v>
      </c>
      <c r="C12" s="94">
        <v>3725</v>
      </c>
      <c r="D12" s="50">
        <v>135</v>
      </c>
      <c r="E12" s="50">
        <v>184</v>
      </c>
      <c r="F12" s="49">
        <f t="shared" si="0"/>
        <v>-49</v>
      </c>
      <c r="G12" s="50">
        <v>3954</v>
      </c>
      <c r="H12" s="50">
        <v>3871</v>
      </c>
    </row>
    <row r="13" spans="1:14">
      <c r="B13" s="4" t="s">
        <v>188</v>
      </c>
      <c r="C13" s="94">
        <v>3221</v>
      </c>
      <c r="D13" s="50">
        <v>124</v>
      </c>
      <c r="E13" s="50">
        <v>162</v>
      </c>
      <c r="F13" s="49">
        <f t="shared" si="0"/>
        <v>-38</v>
      </c>
      <c r="G13" s="50">
        <v>3443</v>
      </c>
      <c r="H13" s="50">
        <v>3351</v>
      </c>
    </row>
    <row r="14" spans="1:14">
      <c r="B14" s="4" t="s">
        <v>362</v>
      </c>
      <c r="C14" s="94">
        <v>4023</v>
      </c>
      <c r="D14" s="50">
        <v>205</v>
      </c>
      <c r="E14" s="50">
        <v>151</v>
      </c>
      <c r="F14" s="49">
        <f t="shared" si="0"/>
        <v>54</v>
      </c>
      <c r="G14" s="50">
        <v>4181</v>
      </c>
      <c r="H14" s="50">
        <v>4237</v>
      </c>
    </row>
    <row r="15" spans="1:14">
      <c r="B15" s="4" t="s">
        <v>189</v>
      </c>
      <c r="C15" s="94">
        <v>2860</v>
      </c>
      <c r="D15" s="50">
        <v>166</v>
      </c>
      <c r="E15" s="50">
        <v>98</v>
      </c>
      <c r="F15" s="49">
        <f t="shared" si="0"/>
        <v>68</v>
      </c>
      <c r="G15" s="50">
        <v>3006</v>
      </c>
      <c r="H15" s="50">
        <v>3030</v>
      </c>
    </row>
    <row r="16" spans="1:14">
      <c r="B16" s="4" t="s">
        <v>190</v>
      </c>
      <c r="C16" s="94">
        <v>22426</v>
      </c>
      <c r="D16" s="50">
        <v>800</v>
      </c>
      <c r="E16" s="50">
        <v>1314</v>
      </c>
      <c r="F16" s="49">
        <f t="shared" si="0"/>
        <v>-514</v>
      </c>
      <c r="G16" s="50">
        <v>23712</v>
      </c>
      <c r="H16" s="50">
        <v>23262</v>
      </c>
    </row>
    <row r="17" spans="2:8">
      <c r="B17" s="4" t="s">
        <v>191</v>
      </c>
      <c r="C17" s="94">
        <v>12447</v>
      </c>
      <c r="D17" s="50">
        <v>497</v>
      </c>
      <c r="E17" s="50">
        <v>631</v>
      </c>
      <c r="F17" s="49">
        <f t="shared" si="0"/>
        <v>-134</v>
      </c>
      <c r="G17" s="50">
        <v>13044</v>
      </c>
      <c r="H17" s="50">
        <v>13006</v>
      </c>
    </row>
    <row r="18" spans="2:8">
      <c r="B18" s="4" t="s">
        <v>192</v>
      </c>
      <c r="C18" s="94">
        <v>4187</v>
      </c>
      <c r="D18" s="50">
        <v>166</v>
      </c>
      <c r="E18" s="50">
        <v>223</v>
      </c>
      <c r="F18" s="49">
        <f t="shared" si="0"/>
        <v>-57</v>
      </c>
      <c r="G18" s="50">
        <v>4436</v>
      </c>
      <c r="H18" s="50">
        <v>4362</v>
      </c>
    </row>
    <row r="19" spans="2:8">
      <c r="B19" s="4" t="s">
        <v>193</v>
      </c>
      <c r="C19" s="94">
        <v>12327</v>
      </c>
      <c r="D19" s="50">
        <v>442</v>
      </c>
      <c r="E19" s="50">
        <v>916</v>
      </c>
      <c r="F19" s="49">
        <f t="shared" si="0"/>
        <v>-474</v>
      </c>
      <c r="G19" s="50">
        <v>13256</v>
      </c>
      <c r="H19" s="50">
        <v>12788</v>
      </c>
    </row>
    <row r="20" spans="2:8">
      <c r="B20" s="4" t="s">
        <v>194</v>
      </c>
      <c r="C20" s="94">
        <v>10956</v>
      </c>
      <c r="D20" s="50">
        <v>201</v>
      </c>
      <c r="E20" s="50">
        <v>188</v>
      </c>
      <c r="F20" s="49">
        <f t="shared" si="0"/>
        <v>13</v>
      </c>
      <c r="G20" s="50">
        <v>11186</v>
      </c>
      <c r="H20" s="50">
        <v>11182</v>
      </c>
    </row>
    <row r="21" spans="2:8">
      <c r="B21" s="4" t="s">
        <v>105</v>
      </c>
      <c r="C21" s="94">
        <v>87</v>
      </c>
      <c r="D21" s="17">
        <v>63</v>
      </c>
      <c r="E21" s="17">
        <v>431</v>
      </c>
      <c r="F21" s="49">
        <f t="shared" si="0"/>
        <v>-368</v>
      </c>
      <c r="G21" s="17">
        <v>744</v>
      </c>
      <c r="H21" s="17">
        <v>151</v>
      </c>
    </row>
    <row r="22" spans="2:8">
      <c r="B22" s="207" t="s">
        <v>449</v>
      </c>
      <c r="C22" s="6"/>
      <c r="D22" s="6"/>
      <c r="E22" s="6"/>
      <c r="F22" s="6"/>
      <c r="G22" s="9"/>
      <c r="H22" s="6"/>
    </row>
  </sheetData>
  <mergeCells count="8">
    <mergeCell ref="H6:H7"/>
    <mergeCell ref="B5:B7"/>
    <mergeCell ref="D6:D7"/>
    <mergeCell ref="E6:E7"/>
    <mergeCell ref="F6:F7"/>
    <mergeCell ref="G6:G7"/>
    <mergeCell ref="C5:H5"/>
    <mergeCell ref="C6:C7"/>
  </mergeCells>
  <hyperlinks>
    <hyperlink ref="B1" location="INDICE!B30" display="Volver al índice" xr:uid="{00000000-0004-0000-1400-000000000000}"/>
  </hyperlinks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8" tint="-0.249977111117893"/>
  </sheetPr>
  <dimension ref="B1:G41"/>
  <sheetViews>
    <sheetView showGridLines="0" zoomScale="90" zoomScaleNormal="90" workbookViewId="0">
      <pane ySplit="1" topLeftCell="A2" activePane="bottomLeft" state="frozen"/>
      <selection pane="bottomLeft" activeCell="B1" sqref="B1"/>
    </sheetView>
  </sheetViews>
  <sheetFormatPr baseColWidth="10" defaultRowHeight="15"/>
  <cols>
    <col min="1" max="1" width="3.7109375" customWidth="1"/>
    <col min="2" max="2" width="43.140625" customWidth="1"/>
    <col min="3" max="7" width="20.7109375" customWidth="1"/>
  </cols>
  <sheetData>
    <row r="1" spans="2:7" ht="15" customHeight="1">
      <c r="B1" s="220" t="s">
        <v>90</v>
      </c>
      <c r="C1" s="5"/>
    </row>
    <row r="2" spans="2:7" ht="15" customHeight="1">
      <c r="B2" s="22" t="s">
        <v>396</v>
      </c>
      <c r="C2" s="22"/>
      <c r="D2" s="23"/>
      <c r="E2" s="23"/>
      <c r="F2" s="23"/>
      <c r="G2" s="23"/>
    </row>
    <row r="3" spans="2:7" ht="15" customHeight="1">
      <c r="B3" s="285" t="s">
        <v>421</v>
      </c>
      <c r="C3" s="285"/>
      <c r="D3" s="285"/>
      <c r="E3" s="285"/>
      <c r="F3" s="285"/>
      <c r="G3" s="285"/>
    </row>
    <row r="4" spans="2:7">
      <c r="B4" s="271" t="s">
        <v>414</v>
      </c>
      <c r="C4" s="272" t="s">
        <v>1</v>
      </c>
      <c r="D4" s="272" t="s">
        <v>0</v>
      </c>
      <c r="E4" s="272"/>
      <c r="F4" s="272"/>
      <c r="G4" s="272"/>
    </row>
    <row r="5" spans="2:7" ht="30" customHeight="1">
      <c r="B5" s="271"/>
      <c r="C5" s="272"/>
      <c r="D5" s="272" t="s">
        <v>389</v>
      </c>
      <c r="E5" s="272" t="s">
        <v>390</v>
      </c>
      <c r="F5" s="272" t="s">
        <v>387</v>
      </c>
      <c r="G5" s="272" t="s">
        <v>19</v>
      </c>
    </row>
    <row r="6" spans="2:7">
      <c r="B6" s="271"/>
      <c r="C6" s="272"/>
      <c r="D6" s="272"/>
      <c r="E6" s="272"/>
      <c r="F6" s="272"/>
      <c r="G6" s="272"/>
    </row>
    <row r="7" spans="2:7" ht="6" customHeight="1">
      <c r="B7" s="28"/>
      <c r="C7" s="28"/>
      <c r="D7" s="29"/>
      <c r="E7" s="28"/>
      <c r="F7" s="28"/>
      <c r="G7" s="30"/>
    </row>
    <row r="8" spans="2:7">
      <c r="B8" s="42" t="s">
        <v>1</v>
      </c>
      <c r="C8" s="92">
        <v>442172</v>
      </c>
      <c r="D8" s="48">
        <v>278371</v>
      </c>
      <c r="E8" s="48">
        <v>133742</v>
      </c>
      <c r="F8" s="48">
        <v>14882</v>
      </c>
      <c r="G8" s="48">
        <v>15177</v>
      </c>
    </row>
    <row r="9" spans="2:7">
      <c r="B9" s="8" t="s">
        <v>195</v>
      </c>
      <c r="C9" s="93">
        <v>104575</v>
      </c>
      <c r="D9" s="46">
        <v>68034</v>
      </c>
      <c r="E9" s="46">
        <v>28722</v>
      </c>
      <c r="F9" s="49">
        <v>4124</v>
      </c>
      <c r="G9" s="46">
        <v>3695</v>
      </c>
    </row>
    <row r="10" spans="2:7">
      <c r="B10" s="8" t="s">
        <v>196</v>
      </c>
      <c r="C10" s="93">
        <v>10306</v>
      </c>
      <c r="D10" s="46">
        <v>6824</v>
      </c>
      <c r="E10" s="46">
        <v>2747</v>
      </c>
      <c r="F10" s="49">
        <v>289</v>
      </c>
      <c r="G10" s="46">
        <v>446</v>
      </c>
    </row>
    <row r="11" spans="2:7">
      <c r="B11" s="8" t="s">
        <v>197</v>
      </c>
      <c r="C11" s="93">
        <v>45718</v>
      </c>
      <c r="D11" s="46">
        <v>22033</v>
      </c>
      <c r="E11" s="46">
        <v>19620</v>
      </c>
      <c r="F11" s="49">
        <v>1272</v>
      </c>
      <c r="G11" s="46">
        <v>2793</v>
      </c>
    </row>
    <row r="12" spans="2:7">
      <c r="B12" s="8" t="s">
        <v>198</v>
      </c>
      <c r="C12" s="93">
        <v>9206</v>
      </c>
      <c r="D12" s="46">
        <v>6211</v>
      </c>
      <c r="E12" s="46">
        <v>2584</v>
      </c>
      <c r="F12" s="49">
        <v>275</v>
      </c>
      <c r="G12" s="46">
        <v>136</v>
      </c>
    </row>
    <row r="13" spans="2:7">
      <c r="B13" s="8" t="s">
        <v>199</v>
      </c>
      <c r="C13" s="93">
        <v>9437</v>
      </c>
      <c r="D13" s="46">
        <v>5689</v>
      </c>
      <c r="E13" s="46">
        <v>3294</v>
      </c>
      <c r="F13" s="49">
        <v>280</v>
      </c>
      <c r="G13" s="46">
        <v>174</v>
      </c>
    </row>
    <row r="14" spans="2:7">
      <c r="B14" s="8" t="s">
        <v>200</v>
      </c>
      <c r="C14" s="93">
        <v>4818</v>
      </c>
      <c r="D14" s="46">
        <v>3782</v>
      </c>
      <c r="E14" s="46">
        <v>868</v>
      </c>
      <c r="F14" s="49">
        <v>106</v>
      </c>
      <c r="G14" s="46">
        <v>62</v>
      </c>
    </row>
    <row r="15" spans="2:7">
      <c r="B15" s="8" t="s">
        <v>201</v>
      </c>
      <c r="C15" s="93">
        <v>6401</v>
      </c>
      <c r="D15" s="46">
        <v>4810</v>
      </c>
      <c r="E15" s="46">
        <v>1348</v>
      </c>
      <c r="F15" s="49">
        <v>130</v>
      </c>
      <c r="G15" s="46">
        <v>113</v>
      </c>
    </row>
    <row r="16" spans="2:7">
      <c r="B16" s="8" t="s">
        <v>202</v>
      </c>
      <c r="C16" s="93">
        <v>17138</v>
      </c>
      <c r="D16" s="46">
        <v>12669</v>
      </c>
      <c r="E16" s="46">
        <v>3682</v>
      </c>
      <c r="F16" s="49">
        <v>507</v>
      </c>
      <c r="G16" s="46">
        <v>280</v>
      </c>
    </row>
    <row r="17" spans="2:7">
      <c r="B17" s="8" t="s">
        <v>203</v>
      </c>
      <c r="C17" s="93">
        <v>13258</v>
      </c>
      <c r="D17" s="46">
        <v>8244</v>
      </c>
      <c r="E17" s="46">
        <v>3651</v>
      </c>
      <c r="F17" s="49">
        <v>638</v>
      </c>
      <c r="G17" s="46">
        <v>725</v>
      </c>
    </row>
    <row r="18" spans="2:7">
      <c r="B18" s="8" t="s">
        <v>204</v>
      </c>
      <c r="C18" s="93">
        <v>14778</v>
      </c>
      <c r="D18" s="46">
        <v>9226</v>
      </c>
      <c r="E18" s="46">
        <v>4749</v>
      </c>
      <c r="F18" s="49">
        <v>426</v>
      </c>
      <c r="G18" s="46">
        <v>377</v>
      </c>
    </row>
    <row r="19" spans="2:7">
      <c r="B19" s="8" t="s">
        <v>205</v>
      </c>
      <c r="C19" s="93">
        <v>8265</v>
      </c>
      <c r="D19" s="46">
        <v>5684</v>
      </c>
      <c r="E19" s="46">
        <v>2114</v>
      </c>
      <c r="F19" s="49">
        <v>276</v>
      </c>
      <c r="G19" s="46">
        <v>191</v>
      </c>
    </row>
    <row r="20" spans="2:7">
      <c r="B20" s="8" t="s">
        <v>206</v>
      </c>
      <c r="C20" s="93">
        <v>8500</v>
      </c>
      <c r="D20" s="46">
        <v>6742</v>
      </c>
      <c r="E20" s="46">
        <v>1317</v>
      </c>
      <c r="F20" s="49">
        <v>272</v>
      </c>
      <c r="G20" s="46">
        <v>169</v>
      </c>
    </row>
    <row r="21" spans="2:7">
      <c r="B21" s="8" t="s">
        <v>207</v>
      </c>
      <c r="C21" s="93">
        <v>5657</v>
      </c>
      <c r="D21" s="46">
        <v>4482</v>
      </c>
      <c r="E21" s="46">
        <v>877</v>
      </c>
      <c r="F21" s="49">
        <v>200</v>
      </c>
      <c r="G21" s="46">
        <v>98</v>
      </c>
    </row>
    <row r="22" spans="2:7">
      <c r="B22" s="8" t="s">
        <v>208</v>
      </c>
      <c r="C22" s="93">
        <v>12701</v>
      </c>
      <c r="D22" s="46">
        <v>6390</v>
      </c>
      <c r="E22" s="46">
        <v>5092</v>
      </c>
      <c r="F22" s="49">
        <v>885</v>
      </c>
      <c r="G22" s="46">
        <v>334</v>
      </c>
    </row>
    <row r="23" spans="2:7">
      <c r="B23" s="8" t="s">
        <v>209</v>
      </c>
      <c r="C23" s="93">
        <v>5124</v>
      </c>
      <c r="D23" s="46">
        <v>3835</v>
      </c>
      <c r="E23" s="46">
        <v>1072</v>
      </c>
      <c r="F23" s="49">
        <v>77</v>
      </c>
      <c r="G23" s="46">
        <v>140</v>
      </c>
    </row>
    <row r="24" spans="2:7">
      <c r="B24" s="8" t="s">
        <v>210</v>
      </c>
      <c r="C24" s="93">
        <v>2431</v>
      </c>
      <c r="D24" s="46">
        <v>1909</v>
      </c>
      <c r="E24" s="46">
        <v>437</v>
      </c>
      <c r="F24" s="49">
        <v>46</v>
      </c>
      <c r="G24" s="46">
        <v>39</v>
      </c>
    </row>
    <row r="25" spans="2:7">
      <c r="B25" s="8" t="s">
        <v>211</v>
      </c>
      <c r="C25" s="93">
        <v>13069</v>
      </c>
      <c r="D25" s="46">
        <v>7261</v>
      </c>
      <c r="E25" s="46">
        <v>4532</v>
      </c>
      <c r="F25" s="49">
        <v>517</v>
      </c>
      <c r="G25" s="46">
        <v>759</v>
      </c>
    </row>
    <row r="26" spans="2:7">
      <c r="B26" s="8" t="s">
        <v>212</v>
      </c>
      <c r="C26" s="93">
        <v>9888</v>
      </c>
      <c r="D26" s="46">
        <v>6897</v>
      </c>
      <c r="E26" s="46">
        <v>2244</v>
      </c>
      <c r="F26" s="49">
        <v>277</v>
      </c>
      <c r="G26" s="46">
        <v>470</v>
      </c>
    </row>
    <row r="27" spans="2:7">
      <c r="B27" s="8" t="s">
        <v>213</v>
      </c>
      <c r="C27" s="93">
        <v>7213</v>
      </c>
      <c r="D27" s="46">
        <v>5460</v>
      </c>
      <c r="E27" s="46">
        <v>1445</v>
      </c>
      <c r="F27" s="49">
        <v>184</v>
      </c>
      <c r="G27" s="46">
        <v>124</v>
      </c>
    </row>
    <row r="28" spans="2:7">
      <c r="B28" s="8" t="s">
        <v>214</v>
      </c>
      <c r="C28" s="93">
        <v>22183</v>
      </c>
      <c r="D28" s="46">
        <v>18703</v>
      </c>
      <c r="E28" s="46">
        <v>2383</v>
      </c>
      <c r="F28" s="49">
        <v>445</v>
      </c>
      <c r="G28" s="46">
        <v>652</v>
      </c>
    </row>
    <row r="29" spans="2:7">
      <c r="B29" s="8" t="s">
        <v>215</v>
      </c>
      <c r="C29" s="93">
        <v>14040</v>
      </c>
      <c r="D29" s="46">
        <v>7755</v>
      </c>
      <c r="E29" s="46">
        <v>4851</v>
      </c>
      <c r="F29" s="49">
        <v>922</v>
      </c>
      <c r="G29" s="46">
        <v>512</v>
      </c>
    </row>
    <row r="30" spans="2:7">
      <c r="B30" s="8" t="s">
        <v>216</v>
      </c>
      <c r="C30" s="93">
        <v>8034</v>
      </c>
      <c r="D30" s="46">
        <v>4892</v>
      </c>
      <c r="E30" s="46">
        <v>2747</v>
      </c>
      <c r="F30" s="49">
        <v>198</v>
      </c>
      <c r="G30" s="46">
        <v>197</v>
      </c>
    </row>
    <row r="31" spans="2:7">
      <c r="B31" s="8" t="s">
        <v>217</v>
      </c>
      <c r="C31" s="93">
        <v>17155</v>
      </c>
      <c r="D31" s="46">
        <v>9175</v>
      </c>
      <c r="E31" s="46">
        <v>6935</v>
      </c>
      <c r="F31" s="49">
        <v>461</v>
      </c>
      <c r="G31" s="46">
        <v>584</v>
      </c>
    </row>
    <row r="32" spans="2:7">
      <c r="B32" s="8" t="s">
        <v>218</v>
      </c>
      <c r="C32" s="93">
        <v>25154</v>
      </c>
      <c r="D32" s="46">
        <v>13175</v>
      </c>
      <c r="E32" s="46">
        <v>10158</v>
      </c>
      <c r="F32" s="49">
        <v>747</v>
      </c>
      <c r="G32" s="46">
        <v>1074</v>
      </c>
    </row>
    <row r="33" spans="2:7">
      <c r="B33" s="8" t="s">
        <v>219</v>
      </c>
      <c r="C33" s="93">
        <v>11253</v>
      </c>
      <c r="D33" s="46">
        <v>7272</v>
      </c>
      <c r="E33" s="46">
        <v>3406</v>
      </c>
      <c r="F33" s="49">
        <v>211</v>
      </c>
      <c r="G33" s="46">
        <v>364</v>
      </c>
    </row>
    <row r="34" spans="2:7">
      <c r="B34" s="8" t="s">
        <v>220</v>
      </c>
      <c r="C34" s="93">
        <v>2628</v>
      </c>
      <c r="D34" s="46">
        <v>1558</v>
      </c>
      <c r="E34" s="46">
        <v>883</v>
      </c>
      <c r="F34" s="49">
        <v>166</v>
      </c>
      <c r="G34" s="46">
        <v>21</v>
      </c>
    </row>
    <row r="35" spans="2:7">
      <c r="B35" s="8" t="s">
        <v>221</v>
      </c>
      <c r="C35" s="93">
        <v>8632</v>
      </c>
      <c r="D35" s="46">
        <v>4801</v>
      </c>
      <c r="E35" s="46">
        <v>3374</v>
      </c>
      <c r="F35" s="49">
        <v>176</v>
      </c>
      <c r="G35" s="46">
        <v>281</v>
      </c>
    </row>
    <row r="36" spans="2:7">
      <c r="B36" s="8" t="s">
        <v>222</v>
      </c>
      <c r="C36" s="93">
        <v>9026</v>
      </c>
      <c r="D36" s="46">
        <v>5253</v>
      </c>
      <c r="E36" s="46">
        <v>3354</v>
      </c>
      <c r="F36" s="49">
        <v>251</v>
      </c>
      <c r="G36" s="46">
        <v>168</v>
      </c>
    </row>
    <row r="37" spans="2:7">
      <c r="B37" s="8" t="s">
        <v>223</v>
      </c>
      <c r="C37" s="93">
        <v>5977</v>
      </c>
      <c r="D37" s="46">
        <v>3811</v>
      </c>
      <c r="E37" s="46">
        <v>1759</v>
      </c>
      <c r="F37" s="49">
        <v>317</v>
      </c>
      <c r="G37" s="46">
        <v>90</v>
      </c>
    </row>
    <row r="38" spans="2:7">
      <c r="B38" s="8" t="s">
        <v>224</v>
      </c>
      <c r="C38" s="93">
        <v>9248</v>
      </c>
      <c r="D38" s="46">
        <v>5706</v>
      </c>
      <c r="E38" s="46">
        <v>3262</v>
      </c>
      <c r="F38" s="49">
        <v>194</v>
      </c>
      <c r="G38" s="46">
        <v>86</v>
      </c>
    </row>
    <row r="39" spans="2:7">
      <c r="B39" s="8" t="s">
        <v>105</v>
      </c>
      <c r="C39" s="93">
        <v>359</v>
      </c>
      <c r="D39" s="46">
        <v>88</v>
      </c>
      <c r="E39" s="46">
        <v>235</v>
      </c>
      <c r="F39" s="49">
        <v>13</v>
      </c>
      <c r="G39" s="46">
        <v>23</v>
      </c>
    </row>
    <row r="40" spans="2:7">
      <c r="B40" s="207" t="s">
        <v>449</v>
      </c>
      <c r="C40" s="34"/>
      <c r="D40" s="125"/>
      <c r="E40" s="125"/>
      <c r="F40" s="125"/>
      <c r="G40" s="126"/>
    </row>
    <row r="41" spans="2:7">
      <c r="B41" s="23"/>
      <c r="C41" s="23"/>
      <c r="D41" s="23"/>
      <c r="E41" s="23"/>
      <c r="F41" s="23"/>
      <c r="G41" s="23"/>
    </row>
  </sheetData>
  <mergeCells count="8">
    <mergeCell ref="B3:G3"/>
    <mergeCell ref="B4:B6"/>
    <mergeCell ref="D5:D6"/>
    <mergeCell ref="E5:E6"/>
    <mergeCell ref="F5:F6"/>
    <mergeCell ref="G5:G6"/>
    <mergeCell ref="C4:C6"/>
    <mergeCell ref="D4:G4"/>
  </mergeCells>
  <hyperlinks>
    <hyperlink ref="B1" location="INDICE!B31" display="Volver al índice" xr:uid="{00000000-0004-0000-1500-000000000000}"/>
  </hyperlink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8" tint="-0.249977111117893"/>
  </sheetPr>
  <dimension ref="A1:N41"/>
  <sheetViews>
    <sheetView showGridLines="0" zoomScale="98" zoomScaleNormal="98" workbookViewId="0">
      <pane ySplit="1" topLeftCell="A2" activePane="bottomLeft" state="frozen"/>
      <selection pane="bottomLeft" activeCell="B1" sqref="B1"/>
    </sheetView>
  </sheetViews>
  <sheetFormatPr baseColWidth="10" defaultRowHeight="15"/>
  <cols>
    <col min="1" max="1" width="3.7109375" customWidth="1"/>
    <col min="2" max="2" width="28.85546875" customWidth="1"/>
    <col min="3" max="8" width="20.7109375" customWidth="1"/>
  </cols>
  <sheetData>
    <row r="1" spans="1:14">
      <c r="B1" s="220" t="s">
        <v>90</v>
      </c>
      <c r="E1" s="5"/>
    </row>
    <row r="2" spans="1:14" ht="15" customHeight="1">
      <c r="B2" s="22" t="s">
        <v>363</v>
      </c>
      <c r="C2" s="23"/>
      <c r="D2" s="23"/>
      <c r="E2" s="23"/>
      <c r="F2" s="23"/>
      <c r="G2" s="23"/>
      <c r="H2" s="23"/>
    </row>
    <row r="3" spans="1:14" ht="15" customHeight="1">
      <c r="B3" s="23" t="s">
        <v>490</v>
      </c>
      <c r="C3" s="23"/>
      <c r="D3" s="23"/>
      <c r="E3" s="23"/>
      <c r="F3" s="23"/>
      <c r="G3" s="23"/>
      <c r="H3" s="23"/>
    </row>
    <row r="4" spans="1:14" s="37" customFormat="1" ht="7.5" customHeight="1">
      <c r="A4" s="35"/>
      <c r="B4" s="36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1:14">
      <c r="B5" s="274" t="s">
        <v>352</v>
      </c>
      <c r="C5" s="286" t="s">
        <v>53</v>
      </c>
      <c r="D5" s="287"/>
      <c r="E5" s="287"/>
      <c r="F5" s="287"/>
      <c r="G5" s="287"/>
      <c r="H5" s="276"/>
    </row>
    <row r="6" spans="1:14" ht="20.25" customHeight="1">
      <c r="B6" s="274"/>
      <c r="C6" s="288" t="s">
        <v>416</v>
      </c>
      <c r="D6" s="273" t="s">
        <v>54</v>
      </c>
      <c r="E6" s="273" t="s">
        <v>55</v>
      </c>
      <c r="F6" s="273" t="s">
        <v>56</v>
      </c>
      <c r="G6" s="273" t="s">
        <v>353</v>
      </c>
      <c r="H6" s="273" t="s">
        <v>354</v>
      </c>
    </row>
    <row r="7" spans="1:14" ht="21.75" customHeight="1">
      <c r="B7" s="274"/>
      <c r="C7" s="284"/>
      <c r="D7" s="273"/>
      <c r="E7" s="273"/>
      <c r="F7" s="273"/>
      <c r="G7" s="273"/>
      <c r="H7" s="273"/>
    </row>
    <row r="8" spans="1:14" ht="6.75" customHeight="1">
      <c r="B8" s="28"/>
      <c r="C8" s="28"/>
      <c r="D8" s="29"/>
      <c r="E8" s="28"/>
      <c r="F8" s="28"/>
      <c r="G8" s="30"/>
      <c r="H8" s="30"/>
    </row>
    <row r="9" spans="1:14">
      <c r="B9" s="42" t="s">
        <v>1</v>
      </c>
      <c r="C9" s="48">
        <v>360883</v>
      </c>
      <c r="D9" s="48">
        <v>9689</v>
      </c>
      <c r="E9" s="48">
        <v>11171</v>
      </c>
      <c r="F9" s="48">
        <f>D9-E9</f>
        <v>-1482</v>
      </c>
      <c r="G9" s="48">
        <v>372407</v>
      </c>
      <c r="H9" s="48">
        <v>371948</v>
      </c>
    </row>
    <row r="10" spans="1:14">
      <c r="B10" s="8" t="s">
        <v>195</v>
      </c>
      <c r="C10" s="97">
        <v>84417</v>
      </c>
      <c r="D10" s="46">
        <v>2428</v>
      </c>
      <c r="E10" s="46">
        <v>4136</v>
      </c>
      <c r="F10" s="49">
        <f t="shared" ref="F10:F40" si="0">D10-E10</f>
        <v>-1708</v>
      </c>
      <c r="G10" s="46">
        <v>89948</v>
      </c>
      <c r="H10" s="46">
        <v>87166</v>
      </c>
    </row>
    <row r="11" spans="1:14">
      <c r="B11" s="8" t="s">
        <v>196</v>
      </c>
      <c r="C11" s="97">
        <v>8473</v>
      </c>
      <c r="D11" s="46">
        <v>162</v>
      </c>
      <c r="E11" s="46">
        <v>163</v>
      </c>
      <c r="F11" s="49">
        <f t="shared" si="0"/>
        <v>-1</v>
      </c>
      <c r="G11" s="46">
        <v>8652</v>
      </c>
      <c r="H11" s="46">
        <v>8669</v>
      </c>
    </row>
    <row r="12" spans="1:14">
      <c r="B12" s="8" t="s">
        <v>197</v>
      </c>
      <c r="C12" s="97">
        <v>36689</v>
      </c>
      <c r="D12" s="46">
        <v>1031</v>
      </c>
      <c r="E12" s="46">
        <v>230</v>
      </c>
      <c r="F12" s="49">
        <f t="shared" si="0"/>
        <v>801</v>
      </c>
      <c r="G12" s="46">
        <v>34574</v>
      </c>
      <c r="H12" s="46">
        <v>37927</v>
      </c>
    </row>
    <row r="13" spans="1:14">
      <c r="B13" s="8" t="s">
        <v>198</v>
      </c>
      <c r="C13" s="97">
        <v>7992</v>
      </c>
      <c r="D13" s="46">
        <v>139</v>
      </c>
      <c r="E13" s="46">
        <v>136</v>
      </c>
      <c r="F13" s="49">
        <f t="shared" si="0"/>
        <v>3</v>
      </c>
      <c r="G13" s="46">
        <v>8094</v>
      </c>
      <c r="H13" s="46">
        <v>8146</v>
      </c>
    </row>
    <row r="14" spans="1:14">
      <c r="B14" s="8" t="s">
        <v>199</v>
      </c>
      <c r="C14" s="97">
        <v>7989</v>
      </c>
      <c r="D14" s="46">
        <v>138</v>
      </c>
      <c r="E14" s="46">
        <v>95</v>
      </c>
      <c r="F14" s="49">
        <f t="shared" si="0"/>
        <v>43</v>
      </c>
      <c r="G14" s="46">
        <v>7969</v>
      </c>
      <c r="H14" s="46">
        <v>8142</v>
      </c>
    </row>
    <row r="15" spans="1:14">
      <c r="B15" s="8" t="s">
        <v>200</v>
      </c>
      <c r="C15" s="97">
        <v>4354</v>
      </c>
      <c r="D15" s="46">
        <v>23</v>
      </c>
      <c r="E15" s="46">
        <v>36</v>
      </c>
      <c r="F15" s="49">
        <f t="shared" si="0"/>
        <v>-13</v>
      </c>
      <c r="G15" s="46">
        <v>4503</v>
      </c>
      <c r="H15" s="46">
        <v>4386</v>
      </c>
    </row>
    <row r="16" spans="1:14">
      <c r="B16" s="8" t="s">
        <v>201</v>
      </c>
      <c r="C16" s="97">
        <v>5684</v>
      </c>
      <c r="D16" s="46">
        <v>81</v>
      </c>
      <c r="E16" s="46">
        <v>114</v>
      </c>
      <c r="F16" s="49">
        <f t="shared" si="0"/>
        <v>-33</v>
      </c>
      <c r="G16" s="46">
        <v>5879</v>
      </c>
      <c r="H16" s="46">
        <v>5784</v>
      </c>
    </row>
    <row r="17" spans="2:8">
      <c r="B17" s="8" t="s">
        <v>202</v>
      </c>
      <c r="C17" s="97">
        <v>14518</v>
      </c>
      <c r="D17" s="46">
        <v>409</v>
      </c>
      <c r="E17" s="46">
        <v>345</v>
      </c>
      <c r="F17" s="49">
        <f t="shared" si="0"/>
        <v>64</v>
      </c>
      <c r="G17" s="46">
        <v>14810</v>
      </c>
      <c r="H17" s="46">
        <v>14998</v>
      </c>
    </row>
    <row r="18" spans="2:8">
      <c r="B18" s="8" t="s">
        <v>203</v>
      </c>
      <c r="C18" s="97">
        <v>10549</v>
      </c>
      <c r="D18" s="46">
        <v>351</v>
      </c>
      <c r="E18" s="46">
        <v>452</v>
      </c>
      <c r="F18" s="49">
        <f t="shared" si="0"/>
        <v>-101</v>
      </c>
      <c r="G18" s="46">
        <v>11092</v>
      </c>
      <c r="H18" s="46">
        <v>10925</v>
      </c>
    </row>
    <row r="19" spans="2:8">
      <c r="B19" s="8" t="s">
        <v>204</v>
      </c>
      <c r="C19" s="97">
        <v>12282</v>
      </c>
      <c r="D19" s="46">
        <v>211</v>
      </c>
      <c r="E19" s="46">
        <v>294</v>
      </c>
      <c r="F19" s="49">
        <f t="shared" si="0"/>
        <v>-83</v>
      </c>
      <c r="G19" s="46">
        <v>12667</v>
      </c>
      <c r="H19" s="46">
        <v>12503</v>
      </c>
    </row>
    <row r="20" spans="2:8">
      <c r="B20" s="8" t="s">
        <v>205</v>
      </c>
      <c r="C20" s="97">
        <v>6880</v>
      </c>
      <c r="D20" s="46">
        <v>181</v>
      </c>
      <c r="E20" s="46">
        <v>228</v>
      </c>
      <c r="F20" s="49">
        <f t="shared" si="0"/>
        <v>-47</v>
      </c>
      <c r="G20" s="46">
        <v>6976</v>
      </c>
      <c r="H20" s="46">
        <v>7088</v>
      </c>
    </row>
    <row r="21" spans="2:8">
      <c r="B21" s="8" t="s">
        <v>206</v>
      </c>
      <c r="C21" s="97">
        <v>7074</v>
      </c>
      <c r="D21" s="46">
        <v>183</v>
      </c>
      <c r="E21" s="46">
        <v>178</v>
      </c>
      <c r="F21" s="49">
        <f t="shared" si="0"/>
        <v>5</v>
      </c>
      <c r="G21" s="46">
        <v>7302</v>
      </c>
      <c r="H21" s="46">
        <v>7275</v>
      </c>
    </row>
    <row r="22" spans="2:8">
      <c r="B22" s="8" t="s">
        <v>207</v>
      </c>
      <c r="C22" s="97">
        <v>4811</v>
      </c>
      <c r="D22" s="46">
        <v>140</v>
      </c>
      <c r="E22" s="46">
        <v>119</v>
      </c>
      <c r="F22" s="49">
        <f t="shared" si="0"/>
        <v>21</v>
      </c>
      <c r="G22" s="46">
        <v>4940</v>
      </c>
      <c r="H22" s="46">
        <v>4955</v>
      </c>
    </row>
    <row r="23" spans="2:8">
      <c r="B23" s="8" t="s">
        <v>208</v>
      </c>
      <c r="C23" s="97">
        <v>10121</v>
      </c>
      <c r="D23" s="46">
        <v>264</v>
      </c>
      <c r="E23" s="46">
        <v>215</v>
      </c>
      <c r="F23" s="49">
        <f t="shared" si="0"/>
        <v>49</v>
      </c>
      <c r="G23" s="46">
        <v>10301</v>
      </c>
      <c r="H23" s="46">
        <v>10456</v>
      </c>
    </row>
    <row r="24" spans="2:8">
      <c r="B24" s="8" t="s">
        <v>209</v>
      </c>
      <c r="C24" s="97">
        <v>4236</v>
      </c>
      <c r="D24" s="46">
        <v>51</v>
      </c>
      <c r="E24" s="46">
        <v>21</v>
      </c>
      <c r="F24" s="49">
        <f t="shared" si="0"/>
        <v>30</v>
      </c>
      <c r="G24" s="46">
        <v>4256</v>
      </c>
      <c r="H24" s="46">
        <v>4304</v>
      </c>
    </row>
    <row r="25" spans="2:8">
      <c r="B25" s="8" t="s">
        <v>210</v>
      </c>
      <c r="C25" s="97">
        <v>2126</v>
      </c>
      <c r="D25" s="46">
        <v>46</v>
      </c>
      <c r="E25" s="46">
        <v>58</v>
      </c>
      <c r="F25" s="49">
        <f t="shared" si="0"/>
        <v>-12</v>
      </c>
      <c r="G25" s="46">
        <v>2190</v>
      </c>
      <c r="H25" s="46">
        <v>2172</v>
      </c>
    </row>
    <row r="26" spans="2:8">
      <c r="B26" s="8" t="s">
        <v>211</v>
      </c>
      <c r="C26" s="97">
        <v>10449</v>
      </c>
      <c r="D26" s="46">
        <v>203</v>
      </c>
      <c r="E26" s="46">
        <v>114</v>
      </c>
      <c r="F26" s="49">
        <f t="shared" si="0"/>
        <v>89</v>
      </c>
      <c r="G26" s="46">
        <v>10545</v>
      </c>
      <c r="H26" s="46">
        <v>10707</v>
      </c>
    </row>
    <row r="27" spans="2:8">
      <c r="B27" s="8" t="s">
        <v>212</v>
      </c>
      <c r="C27" s="97">
        <v>5950</v>
      </c>
      <c r="D27" s="46">
        <v>1229</v>
      </c>
      <c r="E27" s="46">
        <v>141</v>
      </c>
      <c r="F27" s="49">
        <f t="shared" si="0"/>
        <v>1088</v>
      </c>
      <c r="G27" s="46">
        <v>6034</v>
      </c>
      <c r="H27" s="46">
        <v>7213</v>
      </c>
    </row>
    <row r="28" spans="2:8">
      <c r="B28" s="8" t="s">
        <v>213</v>
      </c>
      <c r="C28" s="97">
        <v>6158</v>
      </c>
      <c r="D28" s="46">
        <v>161</v>
      </c>
      <c r="E28" s="46">
        <v>154</v>
      </c>
      <c r="F28" s="49">
        <f t="shared" si="0"/>
        <v>7</v>
      </c>
      <c r="G28" s="46">
        <v>6340</v>
      </c>
      <c r="H28" s="46">
        <v>6343</v>
      </c>
    </row>
    <row r="29" spans="2:8">
      <c r="B29" s="8" t="s">
        <v>214</v>
      </c>
      <c r="C29" s="97">
        <v>18574</v>
      </c>
      <c r="D29" s="46">
        <v>252</v>
      </c>
      <c r="E29" s="46">
        <v>565</v>
      </c>
      <c r="F29" s="49">
        <f t="shared" si="0"/>
        <v>-313</v>
      </c>
      <c r="G29" s="46">
        <v>19439</v>
      </c>
      <c r="H29" s="46">
        <v>18880</v>
      </c>
    </row>
    <row r="30" spans="2:8">
      <c r="B30" s="8" t="s">
        <v>215</v>
      </c>
      <c r="C30" s="97">
        <v>11030</v>
      </c>
      <c r="D30" s="46">
        <v>224</v>
      </c>
      <c r="E30" s="46">
        <v>334</v>
      </c>
      <c r="F30" s="49">
        <f t="shared" si="0"/>
        <v>-110</v>
      </c>
      <c r="G30" s="46">
        <v>11446</v>
      </c>
      <c r="H30" s="46">
        <v>11295</v>
      </c>
    </row>
    <row r="31" spans="2:8">
      <c r="B31" s="8" t="s">
        <v>216</v>
      </c>
      <c r="C31" s="97">
        <v>6604</v>
      </c>
      <c r="D31" s="46">
        <v>222</v>
      </c>
      <c r="E31" s="46">
        <v>376</v>
      </c>
      <c r="F31" s="49">
        <f t="shared" si="0"/>
        <v>-154</v>
      </c>
      <c r="G31" s="46">
        <v>6793</v>
      </c>
      <c r="H31" s="46">
        <v>6841</v>
      </c>
    </row>
    <row r="32" spans="2:8">
      <c r="B32" s="8" t="s">
        <v>217</v>
      </c>
      <c r="C32" s="97">
        <v>13914</v>
      </c>
      <c r="D32" s="46">
        <v>236</v>
      </c>
      <c r="E32" s="46">
        <v>425</v>
      </c>
      <c r="F32" s="49">
        <f t="shared" si="0"/>
        <v>-189</v>
      </c>
      <c r="G32" s="46">
        <v>14589</v>
      </c>
      <c r="H32" s="46">
        <v>14177</v>
      </c>
    </row>
    <row r="33" spans="2:8">
      <c r="B33" s="8" t="s">
        <v>218</v>
      </c>
      <c r="C33" s="97">
        <v>20095</v>
      </c>
      <c r="D33" s="46">
        <v>657</v>
      </c>
      <c r="E33" s="46">
        <v>257</v>
      </c>
      <c r="F33" s="49">
        <f t="shared" si="0"/>
        <v>400</v>
      </c>
      <c r="G33" s="46">
        <v>19757</v>
      </c>
      <c r="H33" s="46">
        <v>20823</v>
      </c>
    </row>
    <row r="34" spans="2:8">
      <c r="B34" s="8" t="s">
        <v>219</v>
      </c>
      <c r="C34" s="97">
        <v>9400</v>
      </c>
      <c r="D34" s="46">
        <v>150</v>
      </c>
      <c r="E34" s="46">
        <v>275</v>
      </c>
      <c r="F34" s="49">
        <f t="shared" si="0"/>
        <v>-125</v>
      </c>
      <c r="G34" s="46">
        <v>9823</v>
      </c>
      <c r="H34" s="46">
        <v>9600</v>
      </c>
    </row>
    <row r="35" spans="2:8">
      <c r="B35" s="8" t="s">
        <v>220</v>
      </c>
      <c r="C35" s="97">
        <v>2227</v>
      </c>
      <c r="D35" s="46">
        <v>40</v>
      </c>
      <c r="E35" s="46">
        <v>7</v>
      </c>
      <c r="F35" s="49">
        <f t="shared" si="0"/>
        <v>33</v>
      </c>
      <c r="G35" s="46">
        <v>2094</v>
      </c>
      <c r="H35" s="46">
        <v>2289</v>
      </c>
    </row>
    <row r="36" spans="2:8">
      <c r="B36" s="8" t="s">
        <v>221</v>
      </c>
      <c r="C36" s="97">
        <v>7154</v>
      </c>
      <c r="D36" s="46">
        <v>76</v>
      </c>
      <c r="E36" s="46">
        <v>181</v>
      </c>
      <c r="F36" s="49">
        <f t="shared" si="0"/>
        <v>-105</v>
      </c>
      <c r="G36" s="46">
        <v>7374</v>
      </c>
      <c r="H36" s="46">
        <v>7260</v>
      </c>
    </row>
    <row r="37" spans="2:8">
      <c r="B37" s="8" t="s">
        <v>222</v>
      </c>
      <c r="C37" s="97">
        <v>7761</v>
      </c>
      <c r="D37" s="46">
        <v>175</v>
      </c>
      <c r="E37" s="46">
        <v>56</v>
      </c>
      <c r="F37" s="49">
        <f t="shared" si="0"/>
        <v>119</v>
      </c>
      <c r="G37" s="46">
        <v>7442</v>
      </c>
      <c r="H37" s="46">
        <v>7983</v>
      </c>
    </row>
    <row r="38" spans="2:8">
      <c r="B38" s="4" t="s">
        <v>223</v>
      </c>
      <c r="C38" s="98">
        <v>5164</v>
      </c>
      <c r="D38" s="50">
        <v>53</v>
      </c>
      <c r="E38" s="50">
        <v>119</v>
      </c>
      <c r="F38" s="49">
        <f t="shared" si="0"/>
        <v>-66</v>
      </c>
      <c r="G38" s="50">
        <v>5351</v>
      </c>
      <c r="H38" s="50">
        <v>5237</v>
      </c>
    </row>
    <row r="39" spans="2:8">
      <c r="B39" s="4" t="s">
        <v>224</v>
      </c>
      <c r="C39" s="98">
        <v>8016</v>
      </c>
      <c r="D39" s="50">
        <v>112</v>
      </c>
      <c r="E39" s="50">
        <v>162</v>
      </c>
      <c r="F39" s="49">
        <f t="shared" si="0"/>
        <v>-50</v>
      </c>
      <c r="G39" s="50">
        <v>8397</v>
      </c>
      <c r="H39" s="50">
        <v>8147</v>
      </c>
    </row>
    <row r="40" spans="2:8">
      <c r="B40" s="4" t="s">
        <v>105</v>
      </c>
      <c r="C40" s="98">
        <v>192</v>
      </c>
      <c r="D40" s="50">
        <v>61</v>
      </c>
      <c r="E40" s="50">
        <v>1185</v>
      </c>
      <c r="F40" s="49">
        <f t="shared" si="0"/>
        <v>-1124</v>
      </c>
      <c r="G40" s="50">
        <v>2830</v>
      </c>
      <c r="H40" s="50">
        <v>257</v>
      </c>
    </row>
    <row r="41" spans="2:8">
      <c r="B41" s="207" t="s">
        <v>449</v>
      </c>
      <c r="C41" s="6"/>
      <c r="D41" s="6"/>
      <c r="E41" s="6"/>
      <c r="F41" s="6"/>
      <c r="G41" s="9"/>
      <c r="H41" s="6"/>
    </row>
  </sheetData>
  <mergeCells count="8">
    <mergeCell ref="H6:H7"/>
    <mergeCell ref="B5:B7"/>
    <mergeCell ref="D6:D7"/>
    <mergeCell ref="E6:E7"/>
    <mergeCell ref="F6:F7"/>
    <mergeCell ref="G6:G7"/>
    <mergeCell ref="C5:H5"/>
    <mergeCell ref="C6:C7"/>
  </mergeCells>
  <hyperlinks>
    <hyperlink ref="B1" location="INDICE!B32" display="Volver al índice" xr:uid="{00000000-0004-0000-1600-000000000000}"/>
  </hyperlinks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8" tint="-0.249977111117893"/>
  </sheetPr>
  <dimension ref="B1:G20"/>
  <sheetViews>
    <sheetView showGridLines="0" zoomScale="90" zoomScaleNormal="90" workbookViewId="0">
      <pane ySplit="1" topLeftCell="A2" activePane="bottomLeft" state="frozen"/>
      <selection pane="bottomLeft" activeCell="B1" sqref="B1"/>
    </sheetView>
  </sheetViews>
  <sheetFormatPr baseColWidth="10" defaultRowHeight="15"/>
  <cols>
    <col min="1" max="1" width="3.7109375" customWidth="1"/>
    <col min="2" max="2" width="39.28515625" customWidth="1"/>
    <col min="3" max="7" width="20.7109375" customWidth="1"/>
  </cols>
  <sheetData>
    <row r="1" spans="2:7" ht="15" customHeight="1">
      <c r="B1" s="220" t="s">
        <v>90</v>
      </c>
      <c r="C1" s="5"/>
    </row>
    <row r="2" spans="2:7" ht="15" customHeight="1">
      <c r="B2" s="22" t="s">
        <v>397</v>
      </c>
      <c r="C2" s="22"/>
      <c r="D2" s="23"/>
      <c r="E2" s="23"/>
      <c r="F2" s="23"/>
      <c r="G2" s="23"/>
    </row>
    <row r="3" spans="2:7" ht="15" customHeight="1">
      <c r="B3" s="285" t="s">
        <v>422</v>
      </c>
      <c r="C3" s="285"/>
      <c r="D3" s="285"/>
      <c r="E3" s="285"/>
      <c r="F3" s="285"/>
      <c r="G3" s="285"/>
    </row>
    <row r="4" spans="2:7">
      <c r="B4" s="271" t="s">
        <v>414</v>
      </c>
      <c r="C4" s="272" t="s">
        <v>1</v>
      </c>
      <c r="D4" s="272" t="s">
        <v>0</v>
      </c>
      <c r="E4" s="272"/>
      <c r="F4" s="272"/>
      <c r="G4" s="272"/>
    </row>
    <row r="5" spans="2:7" ht="24.75" customHeight="1">
      <c r="B5" s="271"/>
      <c r="C5" s="272"/>
      <c r="D5" s="272" t="s">
        <v>389</v>
      </c>
      <c r="E5" s="272" t="s">
        <v>390</v>
      </c>
      <c r="F5" s="272" t="s">
        <v>387</v>
      </c>
      <c r="G5" s="272" t="s">
        <v>19</v>
      </c>
    </row>
    <row r="6" spans="2:7">
      <c r="B6" s="271"/>
      <c r="C6" s="272"/>
      <c r="D6" s="272"/>
      <c r="E6" s="272"/>
      <c r="F6" s="272"/>
      <c r="G6" s="272"/>
    </row>
    <row r="7" spans="2:7" ht="7.5" customHeight="1">
      <c r="B7" s="28"/>
      <c r="C7" s="28"/>
      <c r="D7" s="29"/>
      <c r="E7" s="28"/>
      <c r="F7" s="28"/>
      <c r="G7" s="30"/>
    </row>
    <row r="8" spans="2:7">
      <c r="B8" s="42" t="s">
        <v>1</v>
      </c>
      <c r="C8" s="92">
        <v>109494</v>
      </c>
      <c r="D8" s="48">
        <v>76986</v>
      </c>
      <c r="E8" s="48">
        <v>26574</v>
      </c>
      <c r="F8" s="48">
        <v>1993</v>
      </c>
      <c r="G8" s="48">
        <v>3941</v>
      </c>
    </row>
    <row r="9" spans="2:7">
      <c r="B9" s="8" t="s">
        <v>225</v>
      </c>
      <c r="C9" s="93">
        <v>19929</v>
      </c>
      <c r="D9" s="46">
        <v>14246</v>
      </c>
      <c r="E9" s="46">
        <v>4525</v>
      </c>
      <c r="F9" s="49">
        <v>244</v>
      </c>
      <c r="G9" s="46">
        <v>914</v>
      </c>
    </row>
    <row r="10" spans="2:7">
      <c r="B10" s="8" t="s">
        <v>226</v>
      </c>
      <c r="C10" s="93">
        <v>17073</v>
      </c>
      <c r="D10" s="46">
        <v>9851</v>
      </c>
      <c r="E10" s="46">
        <v>6282</v>
      </c>
      <c r="F10" s="49">
        <v>396</v>
      </c>
      <c r="G10" s="46">
        <v>544</v>
      </c>
    </row>
    <row r="11" spans="2:7">
      <c r="B11" s="8" t="s">
        <v>227</v>
      </c>
      <c r="C11" s="93">
        <v>28901</v>
      </c>
      <c r="D11" s="46">
        <v>20388</v>
      </c>
      <c r="E11" s="46">
        <v>6876</v>
      </c>
      <c r="F11" s="49">
        <v>547</v>
      </c>
      <c r="G11" s="46">
        <v>1090</v>
      </c>
    </row>
    <row r="12" spans="2:7">
      <c r="B12" s="8" t="s">
        <v>228</v>
      </c>
      <c r="C12" s="93">
        <v>5203</v>
      </c>
      <c r="D12" s="46">
        <v>3792</v>
      </c>
      <c r="E12" s="46">
        <v>1219</v>
      </c>
      <c r="F12" s="49">
        <v>44</v>
      </c>
      <c r="G12" s="46">
        <v>148</v>
      </c>
    </row>
    <row r="13" spans="2:7">
      <c r="B13" s="8" t="s">
        <v>229</v>
      </c>
      <c r="C13" s="93">
        <v>3173</v>
      </c>
      <c r="D13" s="46">
        <v>2359</v>
      </c>
      <c r="E13" s="46">
        <v>654</v>
      </c>
      <c r="F13" s="49">
        <v>55</v>
      </c>
      <c r="G13" s="46">
        <v>105</v>
      </c>
    </row>
    <row r="14" spans="2:7">
      <c r="B14" s="8" t="s">
        <v>230</v>
      </c>
      <c r="C14" s="93">
        <v>7520</v>
      </c>
      <c r="D14" s="46">
        <v>5558</v>
      </c>
      <c r="E14" s="46">
        <v>1436</v>
      </c>
      <c r="F14" s="49">
        <v>146</v>
      </c>
      <c r="G14" s="46">
        <v>380</v>
      </c>
    </row>
    <row r="15" spans="2:7">
      <c r="B15" s="8" t="s">
        <v>231</v>
      </c>
      <c r="C15" s="93">
        <v>16542</v>
      </c>
      <c r="D15" s="46">
        <v>12589</v>
      </c>
      <c r="E15" s="46">
        <v>3104</v>
      </c>
      <c r="F15" s="49">
        <v>369</v>
      </c>
      <c r="G15" s="46">
        <v>480</v>
      </c>
    </row>
    <row r="16" spans="2:7">
      <c r="B16" s="8" t="s">
        <v>232</v>
      </c>
      <c r="C16" s="93">
        <v>5917</v>
      </c>
      <c r="D16" s="46">
        <v>4578</v>
      </c>
      <c r="E16" s="46">
        <v>1117</v>
      </c>
      <c r="F16" s="49">
        <v>106</v>
      </c>
      <c r="G16" s="46">
        <v>116</v>
      </c>
    </row>
    <row r="17" spans="2:7">
      <c r="B17" s="8" t="s">
        <v>233</v>
      </c>
      <c r="C17" s="93">
        <v>2980</v>
      </c>
      <c r="D17" s="46">
        <v>2074</v>
      </c>
      <c r="E17" s="46">
        <v>755</v>
      </c>
      <c r="F17" s="49">
        <v>35</v>
      </c>
      <c r="G17" s="46">
        <v>116</v>
      </c>
    </row>
    <row r="18" spans="2:7">
      <c r="B18" s="8" t="s">
        <v>234</v>
      </c>
      <c r="C18" s="93">
        <v>2124</v>
      </c>
      <c r="D18" s="46">
        <v>1522</v>
      </c>
      <c r="E18" s="46">
        <v>517</v>
      </c>
      <c r="F18" s="49">
        <v>48</v>
      </c>
      <c r="G18" s="46">
        <v>37</v>
      </c>
    </row>
    <row r="19" spans="2:7">
      <c r="B19" s="8" t="s">
        <v>105</v>
      </c>
      <c r="C19" s="93">
        <v>132</v>
      </c>
      <c r="D19" s="46">
        <v>29</v>
      </c>
      <c r="E19" s="46">
        <v>89</v>
      </c>
      <c r="F19" s="49">
        <v>3</v>
      </c>
      <c r="G19" s="46">
        <v>11</v>
      </c>
    </row>
    <row r="20" spans="2:7">
      <c r="B20" s="207" t="s">
        <v>449</v>
      </c>
      <c r="C20" s="34"/>
      <c r="D20" s="125"/>
      <c r="E20" s="125"/>
      <c r="F20" s="125"/>
      <c r="G20" s="126"/>
    </row>
  </sheetData>
  <mergeCells count="8">
    <mergeCell ref="B3:G3"/>
    <mergeCell ref="B4:B6"/>
    <mergeCell ref="D5:D6"/>
    <mergeCell ref="E5:E6"/>
    <mergeCell ref="F5:F6"/>
    <mergeCell ref="G5:G6"/>
    <mergeCell ref="C4:C6"/>
    <mergeCell ref="D4:G4"/>
  </mergeCells>
  <hyperlinks>
    <hyperlink ref="B1" location="INDICE!B33" display="Volver al índice" xr:uid="{00000000-0004-0000-1700-000000000000}"/>
  </hyperlinks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8" tint="-0.249977111117893"/>
  </sheetPr>
  <dimension ref="A1:N22"/>
  <sheetViews>
    <sheetView showGridLines="0" zoomScale="98" zoomScaleNormal="98" workbookViewId="0">
      <pane ySplit="1" topLeftCell="A2" activePane="bottomLeft" state="frozen"/>
      <selection pane="bottomLeft" activeCell="E25" sqref="E25"/>
    </sheetView>
  </sheetViews>
  <sheetFormatPr baseColWidth="10" defaultRowHeight="15"/>
  <cols>
    <col min="1" max="1" width="3.7109375" customWidth="1"/>
    <col min="2" max="2" width="30" customWidth="1"/>
    <col min="3" max="6" width="19.7109375" customWidth="1"/>
    <col min="7" max="8" width="15.85546875" customWidth="1"/>
  </cols>
  <sheetData>
    <row r="1" spans="1:14">
      <c r="B1" s="220" t="s">
        <v>90</v>
      </c>
      <c r="C1" s="5"/>
    </row>
    <row r="2" spans="1:14" ht="15" customHeight="1">
      <c r="B2" s="22" t="s">
        <v>364</v>
      </c>
      <c r="C2" s="23"/>
      <c r="D2" s="23"/>
      <c r="E2" s="23"/>
      <c r="F2" s="23"/>
      <c r="G2" s="23"/>
      <c r="H2" s="23"/>
    </row>
    <row r="3" spans="1:14" ht="15" customHeight="1">
      <c r="B3" s="23" t="s">
        <v>491</v>
      </c>
      <c r="C3" s="23"/>
      <c r="D3" s="23"/>
      <c r="E3" s="23"/>
      <c r="F3" s="23"/>
      <c r="G3" s="23"/>
      <c r="H3" s="23"/>
    </row>
    <row r="4" spans="1:14" s="37" customFormat="1" ht="6" customHeight="1">
      <c r="A4" s="35"/>
      <c r="B4" s="36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1:14">
      <c r="B5" s="274" t="s">
        <v>352</v>
      </c>
      <c r="C5" s="286" t="s">
        <v>53</v>
      </c>
      <c r="D5" s="287"/>
      <c r="E5" s="287"/>
      <c r="F5" s="287"/>
      <c r="G5" s="287"/>
      <c r="H5" s="276"/>
    </row>
    <row r="6" spans="1:14">
      <c r="B6" s="274"/>
      <c r="C6" s="288" t="s">
        <v>416</v>
      </c>
      <c r="D6" s="273" t="s">
        <v>54</v>
      </c>
      <c r="E6" s="273" t="s">
        <v>55</v>
      </c>
      <c r="F6" s="273" t="s">
        <v>56</v>
      </c>
      <c r="G6" s="273" t="s">
        <v>353</v>
      </c>
      <c r="H6" s="273" t="s">
        <v>354</v>
      </c>
    </row>
    <row r="7" spans="1:14">
      <c r="B7" s="274"/>
      <c r="C7" s="284"/>
      <c r="D7" s="273"/>
      <c r="E7" s="273"/>
      <c r="F7" s="273"/>
      <c r="G7" s="273"/>
      <c r="H7" s="273"/>
    </row>
    <row r="8" spans="1:14" ht="6.75" customHeight="1">
      <c r="B8" s="28"/>
      <c r="C8" s="28"/>
      <c r="D8" s="29"/>
      <c r="E8" s="28"/>
      <c r="F8" s="28"/>
      <c r="G8" s="30"/>
      <c r="H8" s="30"/>
    </row>
    <row r="9" spans="1:14">
      <c r="B9" s="42" t="s">
        <v>1</v>
      </c>
      <c r="C9" s="48">
        <v>85917</v>
      </c>
      <c r="D9" s="48">
        <v>5480</v>
      </c>
      <c r="E9" s="48">
        <v>4723</v>
      </c>
      <c r="F9" s="48">
        <f>D9-E9</f>
        <v>757</v>
      </c>
      <c r="G9" s="48">
        <v>90755</v>
      </c>
      <c r="H9" s="48">
        <v>92044</v>
      </c>
    </row>
    <row r="10" spans="1:14">
      <c r="B10" s="8" t="s">
        <v>225</v>
      </c>
      <c r="C10" s="49">
        <v>15055</v>
      </c>
      <c r="D10" s="46">
        <v>1288</v>
      </c>
      <c r="E10" s="46">
        <v>935</v>
      </c>
      <c r="F10" s="49">
        <f t="shared" ref="F10:F20" si="0">D10-E10</f>
        <v>353</v>
      </c>
      <c r="G10" s="46">
        <v>15919</v>
      </c>
      <c r="H10" s="46">
        <v>16498</v>
      </c>
    </row>
    <row r="11" spans="1:14">
      <c r="B11" s="8" t="s">
        <v>226</v>
      </c>
      <c r="C11" s="49">
        <v>13300</v>
      </c>
      <c r="D11" s="46">
        <v>848</v>
      </c>
      <c r="E11" s="46">
        <v>601</v>
      </c>
      <c r="F11" s="49">
        <f t="shared" si="0"/>
        <v>247</v>
      </c>
      <c r="G11" s="46">
        <v>13794</v>
      </c>
      <c r="H11" s="46">
        <v>14221</v>
      </c>
    </row>
    <row r="12" spans="1:14">
      <c r="B12" s="8" t="s">
        <v>227</v>
      </c>
      <c r="C12" s="49">
        <v>22806</v>
      </c>
      <c r="D12" s="46">
        <v>1240</v>
      </c>
      <c r="E12" s="46">
        <v>1080</v>
      </c>
      <c r="F12" s="49">
        <f t="shared" si="0"/>
        <v>160</v>
      </c>
      <c r="G12" s="46">
        <v>23915</v>
      </c>
      <c r="H12" s="46">
        <v>24198</v>
      </c>
    </row>
    <row r="13" spans="1:14">
      <c r="B13" s="8" t="s">
        <v>228</v>
      </c>
      <c r="C13" s="49">
        <v>4177</v>
      </c>
      <c r="D13" s="46">
        <v>429</v>
      </c>
      <c r="E13" s="46">
        <v>270</v>
      </c>
      <c r="F13" s="49">
        <f t="shared" si="0"/>
        <v>159</v>
      </c>
      <c r="G13" s="46">
        <v>4415</v>
      </c>
      <c r="H13" s="46">
        <v>4642</v>
      </c>
    </row>
    <row r="14" spans="1:14">
      <c r="B14" s="8" t="s">
        <v>229</v>
      </c>
      <c r="C14" s="49">
        <v>2509</v>
      </c>
      <c r="D14" s="46">
        <v>86</v>
      </c>
      <c r="E14" s="46">
        <v>127</v>
      </c>
      <c r="F14" s="49">
        <f t="shared" si="0"/>
        <v>-41</v>
      </c>
      <c r="G14" s="46">
        <v>2704</v>
      </c>
      <c r="H14" s="46">
        <v>2632</v>
      </c>
    </row>
    <row r="15" spans="1:14">
      <c r="B15" s="8" t="s">
        <v>230</v>
      </c>
      <c r="C15" s="49">
        <v>5984</v>
      </c>
      <c r="D15" s="46">
        <v>328</v>
      </c>
      <c r="E15" s="46">
        <v>218</v>
      </c>
      <c r="F15" s="49">
        <f t="shared" si="0"/>
        <v>110</v>
      </c>
      <c r="G15" s="46">
        <v>6230</v>
      </c>
      <c r="H15" s="46">
        <v>6329</v>
      </c>
    </row>
    <row r="16" spans="1:14">
      <c r="B16" s="8" t="s">
        <v>231</v>
      </c>
      <c r="C16" s="49">
        <v>13045</v>
      </c>
      <c r="D16" s="46">
        <v>671</v>
      </c>
      <c r="E16" s="46">
        <v>726</v>
      </c>
      <c r="F16" s="49">
        <f t="shared" si="0"/>
        <v>-55</v>
      </c>
      <c r="G16" s="46">
        <v>13815</v>
      </c>
      <c r="H16" s="46">
        <v>13763</v>
      </c>
    </row>
    <row r="17" spans="2:8">
      <c r="B17" s="8" t="s">
        <v>232</v>
      </c>
      <c r="C17" s="49">
        <v>4845</v>
      </c>
      <c r="D17" s="46">
        <v>273</v>
      </c>
      <c r="E17" s="46">
        <v>103</v>
      </c>
      <c r="F17" s="49">
        <f t="shared" si="0"/>
        <v>170</v>
      </c>
      <c r="G17" s="46">
        <v>4852</v>
      </c>
      <c r="H17" s="46">
        <v>5194</v>
      </c>
    </row>
    <row r="18" spans="2:8">
      <c r="B18" s="8" t="s">
        <v>233</v>
      </c>
      <c r="C18" s="49">
        <v>2366</v>
      </c>
      <c r="D18" s="46">
        <v>155</v>
      </c>
      <c r="E18" s="46">
        <v>116</v>
      </c>
      <c r="F18" s="49">
        <f t="shared" si="0"/>
        <v>39</v>
      </c>
      <c r="G18" s="46">
        <v>2479</v>
      </c>
      <c r="H18" s="46">
        <v>2555</v>
      </c>
    </row>
    <row r="19" spans="2:8">
      <c r="B19" s="8" t="s">
        <v>234</v>
      </c>
      <c r="C19" s="49">
        <v>1775</v>
      </c>
      <c r="D19" s="46">
        <v>124</v>
      </c>
      <c r="E19" s="46">
        <v>74</v>
      </c>
      <c r="F19" s="49">
        <f t="shared" si="0"/>
        <v>50</v>
      </c>
      <c r="G19" s="46">
        <v>1889</v>
      </c>
      <c r="H19" s="46">
        <v>1916</v>
      </c>
    </row>
    <row r="20" spans="2:8">
      <c r="B20" s="4" t="s">
        <v>105</v>
      </c>
      <c r="C20" s="50">
        <v>55</v>
      </c>
      <c r="D20" s="46">
        <v>38</v>
      </c>
      <c r="E20" s="46">
        <v>473</v>
      </c>
      <c r="F20" s="49">
        <f t="shared" si="0"/>
        <v>-435</v>
      </c>
      <c r="G20" s="46">
        <v>743</v>
      </c>
      <c r="H20" s="46">
        <v>96</v>
      </c>
    </row>
    <row r="21" spans="2:8">
      <c r="B21" s="34" t="s">
        <v>75</v>
      </c>
      <c r="C21" s="6"/>
      <c r="D21" s="6"/>
      <c r="E21" s="6"/>
      <c r="F21" s="6"/>
      <c r="G21" s="9"/>
      <c r="H21" s="6"/>
    </row>
    <row r="22" spans="2:8">
      <c r="B22" s="68"/>
    </row>
  </sheetData>
  <mergeCells count="8">
    <mergeCell ref="H6:H7"/>
    <mergeCell ref="B5:B7"/>
    <mergeCell ref="D6:D7"/>
    <mergeCell ref="E6:E7"/>
    <mergeCell ref="F6:F7"/>
    <mergeCell ref="G6:G7"/>
    <mergeCell ref="C5:H5"/>
    <mergeCell ref="C6:C7"/>
  </mergeCells>
  <hyperlinks>
    <hyperlink ref="B1" location="INDICE!B34" display="Volver al índice" xr:uid="{00000000-0004-0000-1800-000000000000}"/>
  </hyperlinks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8" tint="-0.249977111117893"/>
  </sheetPr>
  <dimension ref="B1:G29"/>
  <sheetViews>
    <sheetView showGridLines="0" zoomScale="90" zoomScaleNormal="90" workbookViewId="0">
      <pane ySplit="1" topLeftCell="A2" activePane="bottomLeft" state="frozen"/>
      <selection pane="bottomLeft" activeCell="B1" sqref="B1"/>
    </sheetView>
  </sheetViews>
  <sheetFormatPr baseColWidth="10" defaultRowHeight="15"/>
  <cols>
    <col min="1" max="1" width="3.7109375" customWidth="1"/>
    <col min="2" max="2" width="43.140625" customWidth="1"/>
    <col min="3" max="7" width="20.7109375" customWidth="1"/>
  </cols>
  <sheetData>
    <row r="1" spans="2:7" ht="15" customHeight="1">
      <c r="B1" s="220" t="s">
        <v>90</v>
      </c>
    </row>
    <row r="2" spans="2:7" ht="15" customHeight="1">
      <c r="B2" s="22" t="s">
        <v>398</v>
      </c>
      <c r="C2" s="5"/>
      <c r="D2" s="23"/>
      <c r="E2" s="23"/>
      <c r="F2" s="23"/>
      <c r="G2" s="23"/>
    </row>
    <row r="3" spans="2:7" ht="15" customHeight="1">
      <c r="B3" s="289" t="s">
        <v>423</v>
      </c>
      <c r="C3" s="289"/>
      <c r="D3" s="289"/>
      <c r="E3" s="289"/>
      <c r="F3" s="289"/>
      <c r="G3" s="289"/>
    </row>
    <row r="4" spans="2:7" ht="6" customHeight="1">
      <c r="B4" s="104"/>
      <c r="C4" s="104"/>
      <c r="D4" s="104"/>
      <c r="E4" s="104"/>
      <c r="F4" s="104"/>
      <c r="G4" s="104"/>
    </row>
    <row r="5" spans="2:7">
      <c r="B5" s="271" t="s">
        <v>414</v>
      </c>
      <c r="C5" s="272" t="s">
        <v>1</v>
      </c>
      <c r="D5" s="272" t="s">
        <v>0</v>
      </c>
      <c r="E5" s="272"/>
      <c r="F5" s="272"/>
      <c r="G5" s="272"/>
    </row>
    <row r="6" spans="2:7" ht="25.5" customHeight="1">
      <c r="B6" s="271"/>
      <c r="C6" s="272"/>
      <c r="D6" s="272" t="s">
        <v>389</v>
      </c>
      <c r="E6" s="272" t="s">
        <v>390</v>
      </c>
      <c r="F6" s="272" t="s">
        <v>387</v>
      </c>
      <c r="G6" s="272" t="s">
        <v>19</v>
      </c>
    </row>
    <row r="7" spans="2:7">
      <c r="B7" s="271"/>
      <c r="C7" s="272"/>
      <c r="D7" s="272"/>
      <c r="E7" s="272"/>
      <c r="F7" s="272"/>
      <c r="G7" s="272"/>
    </row>
    <row r="8" spans="2:7" ht="6" customHeight="1">
      <c r="B8" s="28"/>
      <c r="C8" s="28"/>
      <c r="D8" s="29"/>
      <c r="E8" s="28"/>
      <c r="F8" s="28"/>
      <c r="G8" s="30"/>
    </row>
    <row r="9" spans="2:7">
      <c r="B9" s="42" t="s">
        <v>1</v>
      </c>
      <c r="C9" s="92">
        <v>198038</v>
      </c>
      <c r="D9" s="48">
        <v>159475</v>
      </c>
      <c r="E9" s="48">
        <v>29418</v>
      </c>
      <c r="F9" s="48">
        <v>2695</v>
      </c>
      <c r="G9" s="48">
        <v>6450</v>
      </c>
    </row>
    <row r="10" spans="2:7">
      <c r="B10" s="8" t="s">
        <v>9</v>
      </c>
      <c r="C10" s="93">
        <v>20195</v>
      </c>
      <c r="D10" s="46">
        <v>15097</v>
      </c>
      <c r="E10" s="46">
        <v>4051</v>
      </c>
      <c r="F10" s="49">
        <v>308</v>
      </c>
      <c r="G10" s="46">
        <v>739</v>
      </c>
    </row>
    <row r="11" spans="2:7">
      <c r="B11" s="8" t="s">
        <v>235</v>
      </c>
      <c r="C11" s="93">
        <v>12628</v>
      </c>
      <c r="D11" s="46">
        <v>10570</v>
      </c>
      <c r="E11" s="46">
        <v>1501</v>
      </c>
      <c r="F11" s="49">
        <v>159</v>
      </c>
      <c r="G11" s="46">
        <v>398</v>
      </c>
    </row>
    <row r="12" spans="2:7">
      <c r="B12" s="8" t="s">
        <v>236</v>
      </c>
      <c r="C12" s="93">
        <v>5900</v>
      </c>
      <c r="D12" s="46">
        <v>4434</v>
      </c>
      <c r="E12" s="46">
        <v>1266</v>
      </c>
      <c r="F12" s="49">
        <v>71</v>
      </c>
      <c r="G12" s="46">
        <v>129</v>
      </c>
    </row>
    <row r="13" spans="2:7">
      <c r="B13" s="8" t="s">
        <v>237</v>
      </c>
      <c r="C13" s="93">
        <v>4646</v>
      </c>
      <c r="D13" s="46">
        <v>3806</v>
      </c>
      <c r="E13" s="46">
        <v>652</v>
      </c>
      <c r="F13" s="49">
        <v>47</v>
      </c>
      <c r="G13" s="46">
        <v>141</v>
      </c>
    </row>
    <row r="14" spans="2:7">
      <c r="B14" s="8" t="s">
        <v>238</v>
      </c>
      <c r="C14" s="93">
        <v>29143</v>
      </c>
      <c r="D14" s="46">
        <v>24819</v>
      </c>
      <c r="E14" s="46">
        <v>3145</v>
      </c>
      <c r="F14" s="49">
        <v>591</v>
      </c>
      <c r="G14" s="46">
        <v>588</v>
      </c>
    </row>
    <row r="15" spans="2:7">
      <c r="B15" s="8" t="s">
        <v>239</v>
      </c>
      <c r="C15" s="93">
        <v>4700</v>
      </c>
      <c r="D15" s="46">
        <v>3598</v>
      </c>
      <c r="E15" s="46">
        <v>968</v>
      </c>
      <c r="F15" s="49">
        <v>38</v>
      </c>
      <c r="G15" s="46">
        <v>96</v>
      </c>
    </row>
    <row r="16" spans="2:7">
      <c r="B16" s="8" t="s">
        <v>240</v>
      </c>
      <c r="C16" s="93">
        <v>5114</v>
      </c>
      <c r="D16" s="46">
        <v>3372</v>
      </c>
      <c r="E16" s="46">
        <v>1395</v>
      </c>
      <c r="F16" s="49">
        <v>104</v>
      </c>
      <c r="G16" s="46">
        <v>243</v>
      </c>
    </row>
    <row r="17" spans="2:7">
      <c r="B17" s="8" t="s">
        <v>241</v>
      </c>
      <c r="C17" s="93">
        <v>6812</v>
      </c>
      <c r="D17" s="46">
        <v>5475</v>
      </c>
      <c r="E17" s="46">
        <v>996</v>
      </c>
      <c r="F17" s="49">
        <v>48</v>
      </c>
      <c r="G17" s="46">
        <v>293</v>
      </c>
    </row>
    <row r="18" spans="2:7">
      <c r="B18" s="8" t="s">
        <v>242</v>
      </c>
      <c r="C18" s="93">
        <v>17115</v>
      </c>
      <c r="D18" s="46">
        <v>13963</v>
      </c>
      <c r="E18" s="46">
        <v>2534</v>
      </c>
      <c r="F18" s="49">
        <v>186</v>
      </c>
      <c r="G18" s="46">
        <v>432</v>
      </c>
    </row>
    <row r="19" spans="2:7">
      <c r="B19" s="8" t="s">
        <v>243</v>
      </c>
      <c r="C19" s="93">
        <v>14343</v>
      </c>
      <c r="D19" s="46">
        <v>11458</v>
      </c>
      <c r="E19" s="46">
        <v>2124</v>
      </c>
      <c r="F19" s="49">
        <v>198</v>
      </c>
      <c r="G19" s="46">
        <v>563</v>
      </c>
    </row>
    <row r="20" spans="2:7">
      <c r="B20" s="8" t="s">
        <v>244</v>
      </c>
      <c r="C20" s="93">
        <v>4522</v>
      </c>
      <c r="D20" s="46">
        <v>3630</v>
      </c>
      <c r="E20" s="46">
        <v>594</v>
      </c>
      <c r="F20" s="49">
        <v>45</v>
      </c>
      <c r="G20" s="46">
        <v>253</v>
      </c>
    </row>
    <row r="21" spans="2:7">
      <c r="B21" s="8" t="s">
        <v>366</v>
      </c>
      <c r="C21" s="93">
        <v>9545</v>
      </c>
      <c r="D21" s="46">
        <v>8162</v>
      </c>
      <c r="E21" s="46">
        <v>1092</v>
      </c>
      <c r="F21" s="49">
        <v>114</v>
      </c>
      <c r="G21" s="46">
        <v>177</v>
      </c>
    </row>
    <row r="22" spans="2:7">
      <c r="B22" s="8" t="s">
        <v>245</v>
      </c>
      <c r="C22" s="93">
        <v>5153</v>
      </c>
      <c r="D22" s="46">
        <v>3953</v>
      </c>
      <c r="E22" s="46">
        <v>895</v>
      </c>
      <c r="F22" s="49">
        <v>82</v>
      </c>
      <c r="G22" s="46">
        <v>223</v>
      </c>
    </row>
    <row r="23" spans="2:7">
      <c r="B23" s="8" t="s">
        <v>246</v>
      </c>
      <c r="C23" s="93">
        <v>3215</v>
      </c>
      <c r="D23" s="46">
        <v>2632</v>
      </c>
      <c r="E23" s="46">
        <v>495</v>
      </c>
      <c r="F23" s="49">
        <v>20</v>
      </c>
      <c r="G23" s="46">
        <v>68</v>
      </c>
    </row>
    <row r="24" spans="2:7">
      <c r="B24" s="8" t="s">
        <v>247</v>
      </c>
      <c r="C24" s="93">
        <v>28885</v>
      </c>
      <c r="D24" s="46">
        <v>23538</v>
      </c>
      <c r="E24" s="46">
        <v>3910</v>
      </c>
      <c r="F24" s="49">
        <v>391</v>
      </c>
      <c r="G24" s="46">
        <v>1046</v>
      </c>
    </row>
    <row r="25" spans="2:7">
      <c r="B25" s="8" t="s">
        <v>248</v>
      </c>
      <c r="C25" s="93">
        <v>17776</v>
      </c>
      <c r="D25" s="46">
        <v>14638</v>
      </c>
      <c r="E25" s="46">
        <v>2127</v>
      </c>
      <c r="F25" s="49">
        <v>194</v>
      </c>
      <c r="G25" s="46">
        <v>817</v>
      </c>
    </row>
    <row r="26" spans="2:7">
      <c r="B26" s="8" t="s">
        <v>249</v>
      </c>
      <c r="C26" s="93">
        <v>5264</v>
      </c>
      <c r="D26" s="46">
        <v>4180</v>
      </c>
      <c r="E26" s="46">
        <v>911</v>
      </c>
      <c r="F26" s="49">
        <v>73</v>
      </c>
      <c r="G26" s="46">
        <v>100</v>
      </c>
    </row>
    <row r="27" spans="2:7">
      <c r="B27" s="8" t="s">
        <v>250</v>
      </c>
      <c r="C27" s="93">
        <v>2844</v>
      </c>
      <c r="D27" s="46">
        <v>2099</v>
      </c>
      <c r="E27" s="46">
        <v>651</v>
      </c>
      <c r="F27" s="49">
        <v>24</v>
      </c>
      <c r="G27" s="46">
        <v>70</v>
      </c>
    </row>
    <row r="28" spans="2:7">
      <c r="B28" s="8" t="s">
        <v>105</v>
      </c>
      <c r="C28" s="93">
        <v>238</v>
      </c>
      <c r="D28" s="46">
        <v>51</v>
      </c>
      <c r="E28" s="46">
        <v>111</v>
      </c>
      <c r="F28" s="49">
        <v>2</v>
      </c>
      <c r="G28" s="46">
        <v>74</v>
      </c>
    </row>
    <row r="29" spans="2:7">
      <c r="B29" s="34" t="s">
        <v>75</v>
      </c>
      <c r="C29" s="34"/>
      <c r="D29" s="125"/>
      <c r="E29" s="125"/>
      <c r="F29" s="125"/>
      <c r="G29" s="126"/>
    </row>
  </sheetData>
  <mergeCells count="8">
    <mergeCell ref="B3:G3"/>
    <mergeCell ref="B5:B7"/>
    <mergeCell ref="D6:D7"/>
    <mergeCell ref="E6:E7"/>
    <mergeCell ref="F6:F7"/>
    <mergeCell ref="G6:G7"/>
    <mergeCell ref="C5:C7"/>
    <mergeCell ref="D5:G5"/>
  </mergeCells>
  <hyperlinks>
    <hyperlink ref="B1" location="INDICE!B35" display="Volver al índice" xr:uid="{00000000-0004-0000-1900-000000000000}"/>
  </hyperlinks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8" tint="-0.249977111117893"/>
  </sheetPr>
  <dimension ref="A1:N29"/>
  <sheetViews>
    <sheetView showGridLines="0" zoomScale="98" zoomScaleNormal="98" workbookViewId="0">
      <pane ySplit="1" topLeftCell="A2" activePane="bottomLeft" state="frozen"/>
      <selection pane="bottomLeft" activeCell="B1" sqref="B1"/>
    </sheetView>
  </sheetViews>
  <sheetFormatPr baseColWidth="10" defaultRowHeight="15"/>
  <cols>
    <col min="1" max="1" width="3.7109375" customWidth="1"/>
    <col min="2" max="2" width="30" customWidth="1"/>
    <col min="3" max="8" width="20.7109375" customWidth="1"/>
  </cols>
  <sheetData>
    <row r="1" spans="1:14">
      <c r="B1" s="220" t="s">
        <v>90</v>
      </c>
    </row>
    <row r="2" spans="1:14" ht="15" customHeight="1">
      <c r="B2" s="22" t="s">
        <v>365</v>
      </c>
      <c r="C2" s="23"/>
      <c r="D2" s="5"/>
      <c r="E2" s="23"/>
      <c r="F2" s="23"/>
      <c r="G2" s="23"/>
      <c r="H2" s="23"/>
    </row>
    <row r="3" spans="1:14" ht="15" customHeight="1">
      <c r="B3" s="23" t="s">
        <v>492</v>
      </c>
      <c r="C3" s="23"/>
      <c r="D3" s="23"/>
      <c r="E3" s="23"/>
      <c r="F3" s="23"/>
      <c r="G3" s="23"/>
      <c r="H3" s="23"/>
    </row>
    <row r="4" spans="1:14" s="37" customFormat="1" ht="7.5" customHeight="1">
      <c r="A4" s="35"/>
      <c r="B4" s="36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1:14">
      <c r="B5" s="274" t="s">
        <v>352</v>
      </c>
      <c r="C5" s="286" t="s">
        <v>53</v>
      </c>
      <c r="D5" s="287"/>
      <c r="E5" s="287"/>
      <c r="F5" s="287"/>
      <c r="G5" s="287"/>
      <c r="H5" s="276"/>
    </row>
    <row r="6" spans="1:14">
      <c r="B6" s="274"/>
      <c r="C6" s="288" t="s">
        <v>416</v>
      </c>
      <c r="D6" s="273" t="s">
        <v>54</v>
      </c>
      <c r="E6" s="273" t="s">
        <v>55</v>
      </c>
      <c r="F6" s="273" t="s">
        <v>56</v>
      </c>
      <c r="G6" s="273" t="s">
        <v>353</v>
      </c>
      <c r="H6" s="273" t="s">
        <v>354</v>
      </c>
    </row>
    <row r="7" spans="1:14">
      <c r="B7" s="274"/>
      <c r="C7" s="284"/>
      <c r="D7" s="273"/>
      <c r="E7" s="273"/>
      <c r="F7" s="273"/>
      <c r="G7" s="273"/>
      <c r="H7" s="273"/>
    </row>
    <row r="8" spans="1:14" ht="6" customHeight="1">
      <c r="B8" s="28"/>
      <c r="C8" s="28"/>
      <c r="D8" s="29"/>
      <c r="E8" s="28"/>
      <c r="F8" s="28"/>
      <c r="G8" s="30"/>
      <c r="H8" s="30"/>
    </row>
    <row r="9" spans="1:14">
      <c r="B9" s="42" t="s">
        <v>1</v>
      </c>
      <c r="C9" s="95">
        <v>162281</v>
      </c>
      <c r="D9" s="48">
        <v>6938</v>
      </c>
      <c r="E9" s="48">
        <v>9813</v>
      </c>
      <c r="F9" s="48">
        <f>D9-E9</f>
        <v>-2875</v>
      </c>
      <c r="G9" s="48">
        <v>172357</v>
      </c>
      <c r="H9" s="48">
        <v>169598</v>
      </c>
    </row>
    <row r="10" spans="1:14">
      <c r="B10" s="8" t="s">
        <v>9</v>
      </c>
      <c r="C10" s="96">
        <v>16195</v>
      </c>
      <c r="D10" s="46">
        <v>730</v>
      </c>
      <c r="E10" s="46">
        <v>977</v>
      </c>
      <c r="F10" s="49">
        <f t="shared" ref="F10:F28" si="0">D10-E10</f>
        <v>-247</v>
      </c>
      <c r="G10" s="46">
        <v>17111</v>
      </c>
      <c r="H10" s="46">
        <v>16965</v>
      </c>
    </row>
    <row r="11" spans="1:14">
      <c r="B11" s="8" t="s">
        <v>235</v>
      </c>
      <c r="C11" s="96">
        <v>10256</v>
      </c>
      <c r="D11" s="46">
        <v>395</v>
      </c>
      <c r="E11" s="46">
        <v>724</v>
      </c>
      <c r="F11" s="49">
        <f t="shared" si="0"/>
        <v>-329</v>
      </c>
      <c r="G11" s="46">
        <v>11042</v>
      </c>
      <c r="H11" s="46">
        <v>10678</v>
      </c>
    </row>
    <row r="12" spans="1:14">
      <c r="B12" s="8" t="s">
        <v>236</v>
      </c>
      <c r="C12" s="96">
        <v>4710</v>
      </c>
      <c r="D12" s="46">
        <v>375</v>
      </c>
      <c r="E12" s="46">
        <v>372</v>
      </c>
      <c r="F12" s="49">
        <f t="shared" si="0"/>
        <v>3</v>
      </c>
      <c r="G12" s="46">
        <v>5047</v>
      </c>
      <c r="H12" s="46">
        <v>5115</v>
      </c>
    </row>
    <row r="13" spans="1:14">
      <c r="B13" s="8" t="s">
        <v>237</v>
      </c>
      <c r="C13" s="96">
        <v>3917</v>
      </c>
      <c r="D13" s="46">
        <v>177</v>
      </c>
      <c r="E13" s="46">
        <v>259</v>
      </c>
      <c r="F13" s="49">
        <f t="shared" si="0"/>
        <v>-82</v>
      </c>
      <c r="G13" s="46">
        <v>4198</v>
      </c>
      <c r="H13" s="46">
        <v>4100</v>
      </c>
    </row>
    <row r="14" spans="1:14">
      <c r="B14" s="8" t="s">
        <v>238</v>
      </c>
      <c r="C14" s="96">
        <v>25191</v>
      </c>
      <c r="D14" s="46">
        <v>532</v>
      </c>
      <c r="E14" s="46">
        <v>922</v>
      </c>
      <c r="F14" s="49">
        <f t="shared" si="0"/>
        <v>-390</v>
      </c>
      <c r="G14" s="46">
        <v>26049</v>
      </c>
      <c r="H14" s="46">
        <v>25759</v>
      </c>
    </row>
    <row r="15" spans="1:14">
      <c r="B15" s="8" t="s">
        <v>239</v>
      </c>
      <c r="C15" s="96">
        <v>4040</v>
      </c>
      <c r="D15" s="46">
        <v>242</v>
      </c>
      <c r="E15" s="46">
        <v>261</v>
      </c>
      <c r="F15" s="49">
        <f t="shared" si="0"/>
        <v>-19</v>
      </c>
      <c r="G15" s="46">
        <v>4309</v>
      </c>
      <c r="H15" s="46">
        <v>4286</v>
      </c>
    </row>
    <row r="16" spans="1:14">
      <c r="B16" s="8" t="s">
        <v>240</v>
      </c>
      <c r="C16" s="96">
        <v>4037</v>
      </c>
      <c r="D16" s="46">
        <v>221</v>
      </c>
      <c r="E16" s="46">
        <v>418</v>
      </c>
      <c r="F16" s="49">
        <f t="shared" si="0"/>
        <v>-197</v>
      </c>
      <c r="G16" s="46">
        <v>4443</v>
      </c>
      <c r="H16" s="46">
        <v>4272</v>
      </c>
    </row>
    <row r="17" spans="2:8">
      <c r="B17" s="8" t="s">
        <v>241</v>
      </c>
      <c r="C17" s="96">
        <v>5586</v>
      </c>
      <c r="D17" s="46">
        <v>213</v>
      </c>
      <c r="E17" s="46">
        <v>601</v>
      </c>
      <c r="F17" s="49">
        <f t="shared" si="0"/>
        <v>-388</v>
      </c>
      <c r="G17" s="46">
        <v>6239</v>
      </c>
      <c r="H17" s="46">
        <v>5824</v>
      </c>
    </row>
    <row r="18" spans="2:8">
      <c r="B18" s="8" t="s">
        <v>242</v>
      </c>
      <c r="C18" s="96">
        <v>13869</v>
      </c>
      <c r="D18" s="46">
        <v>834</v>
      </c>
      <c r="E18" s="46">
        <v>518</v>
      </c>
      <c r="F18" s="49">
        <f t="shared" si="0"/>
        <v>316</v>
      </c>
      <c r="G18" s="46">
        <v>14335</v>
      </c>
      <c r="H18" s="46">
        <v>14740</v>
      </c>
    </row>
    <row r="19" spans="2:8">
      <c r="B19" s="8" t="s">
        <v>243</v>
      </c>
      <c r="C19" s="96">
        <v>11058</v>
      </c>
      <c r="D19" s="46">
        <v>520</v>
      </c>
      <c r="E19" s="46">
        <v>855</v>
      </c>
      <c r="F19" s="49">
        <f t="shared" si="0"/>
        <v>-335</v>
      </c>
      <c r="G19" s="46">
        <v>11896</v>
      </c>
      <c r="H19" s="46">
        <v>11592</v>
      </c>
    </row>
    <row r="20" spans="2:8">
      <c r="B20" s="8" t="s">
        <v>244</v>
      </c>
      <c r="C20" s="96">
        <v>3680</v>
      </c>
      <c r="D20" s="46">
        <v>209</v>
      </c>
      <c r="E20" s="46">
        <v>314</v>
      </c>
      <c r="F20" s="49">
        <f t="shared" si="0"/>
        <v>-105</v>
      </c>
      <c r="G20" s="46">
        <v>4041</v>
      </c>
      <c r="H20" s="46">
        <v>3897</v>
      </c>
    </row>
    <row r="21" spans="2:8">
      <c r="B21" s="8" t="s">
        <v>366</v>
      </c>
      <c r="C21" s="96">
        <v>8130</v>
      </c>
      <c r="D21" s="46">
        <v>227</v>
      </c>
      <c r="E21" s="46">
        <v>363</v>
      </c>
      <c r="F21" s="49">
        <f t="shared" si="0"/>
        <v>-136</v>
      </c>
      <c r="G21" s="46">
        <v>8538</v>
      </c>
      <c r="H21" s="46">
        <v>8387</v>
      </c>
    </row>
    <row r="22" spans="2:8">
      <c r="B22" s="8" t="s">
        <v>245</v>
      </c>
      <c r="C22" s="96">
        <v>4194</v>
      </c>
      <c r="D22" s="46">
        <v>220</v>
      </c>
      <c r="E22" s="46">
        <v>302</v>
      </c>
      <c r="F22" s="49">
        <f t="shared" si="0"/>
        <v>-82</v>
      </c>
      <c r="G22" s="46">
        <v>4514</v>
      </c>
      <c r="H22" s="46">
        <v>4419</v>
      </c>
    </row>
    <row r="23" spans="2:8">
      <c r="B23" s="8" t="s">
        <v>246</v>
      </c>
      <c r="C23" s="96">
        <v>2710</v>
      </c>
      <c r="D23" s="46">
        <v>189</v>
      </c>
      <c r="E23" s="46">
        <v>184</v>
      </c>
      <c r="F23" s="49">
        <f t="shared" si="0"/>
        <v>5</v>
      </c>
      <c r="G23" s="46">
        <v>2912</v>
      </c>
      <c r="H23" s="46">
        <v>2903</v>
      </c>
    </row>
    <row r="24" spans="2:8">
      <c r="B24" s="8" t="s">
        <v>247</v>
      </c>
      <c r="C24" s="96">
        <v>23501</v>
      </c>
      <c r="D24" s="46">
        <v>906</v>
      </c>
      <c r="E24" s="46">
        <v>1019</v>
      </c>
      <c r="F24" s="49">
        <f t="shared" si="0"/>
        <v>-113</v>
      </c>
      <c r="G24" s="46">
        <v>24565</v>
      </c>
      <c r="H24" s="46">
        <v>24469</v>
      </c>
    </row>
    <row r="25" spans="2:8">
      <c r="B25" s="8" t="s">
        <v>248</v>
      </c>
      <c r="C25" s="96">
        <v>14552</v>
      </c>
      <c r="D25" s="46">
        <v>608</v>
      </c>
      <c r="E25" s="46">
        <v>1166</v>
      </c>
      <c r="F25" s="49">
        <f t="shared" si="0"/>
        <v>-558</v>
      </c>
      <c r="G25" s="46">
        <v>15791</v>
      </c>
      <c r="H25" s="46">
        <v>15186</v>
      </c>
    </row>
    <row r="26" spans="2:8">
      <c r="B26" s="8" t="s">
        <v>249</v>
      </c>
      <c r="C26" s="96">
        <v>4141</v>
      </c>
      <c r="D26" s="46">
        <v>207</v>
      </c>
      <c r="E26" s="46">
        <v>228</v>
      </c>
      <c r="F26" s="49">
        <f t="shared" si="0"/>
        <v>-21</v>
      </c>
      <c r="G26" s="46">
        <v>4376</v>
      </c>
      <c r="H26" s="46">
        <v>4352</v>
      </c>
    </row>
    <row r="27" spans="2:8">
      <c r="B27" s="8" t="s">
        <v>250</v>
      </c>
      <c r="C27" s="96">
        <v>2396</v>
      </c>
      <c r="D27" s="46">
        <v>97</v>
      </c>
      <c r="E27" s="46">
        <v>144</v>
      </c>
      <c r="F27" s="49">
        <f t="shared" si="0"/>
        <v>-47</v>
      </c>
      <c r="G27" s="46">
        <v>2530</v>
      </c>
      <c r="H27" s="46">
        <v>2497</v>
      </c>
    </row>
    <row r="28" spans="2:8">
      <c r="B28" s="4" t="s">
        <v>105</v>
      </c>
      <c r="C28" s="47">
        <v>118</v>
      </c>
      <c r="D28" s="46">
        <v>36</v>
      </c>
      <c r="E28" s="46">
        <v>186</v>
      </c>
      <c r="F28" s="49">
        <f t="shared" si="0"/>
        <v>-150</v>
      </c>
      <c r="G28" s="46">
        <v>421</v>
      </c>
      <c r="H28" s="46">
        <v>157</v>
      </c>
    </row>
    <row r="29" spans="2:8">
      <c r="B29" s="34" t="s">
        <v>75</v>
      </c>
      <c r="C29" s="6"/>
      <c r="D29" s="6"/>
      <c r="E29" s="6"/>
      <c r="F29" s="6"/>
      <c r="G29" s="9"/>
      <c r="H29" s="6"/>
    </row>
  </sheetData>
  <mergeCells count="8">
    <mergeCell ref="H6:H7"/>
    <mergeCell ref="B5:B7"/>
    <mergeCell ref="D6:D7"/>
    <mergeCell ref="E6:E7"/>
    <mergeCell ref="F6:F7"/>
    <mergeCell ref="G6:G7"/>
    <mergeCell ref="C5:H5"/>
    <mergeCell ref="C6:C7"/>
  </mergeCells>
  <hyperlinks>
    <hyperlink ref="B1" location="INDICE!B36" display="Volver al índice" xr:uid="{00000000-0004-0000-1A00-000000000000}"/>
  </hyperlinks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8" tint="-0.249977111117893"/>
  </sheetPr>
  <dimension ref="A1:W35"/>
  <sheetViews>
    <sheetView showGridLines="0" zoomScale="90" zoomScaleNormal="90" workbookViewId="0">
      <pane ySplit="1" topLeftCell="A2" activePane="bottomLeft" state="frozen"/>
      <selection pane="bottomLeft" activeCell="B1" sqref="B1"/>
    </sheetView>
  </sheetViews>
  <sheetFormatPr baseColWidth="10" defaultRowHeight="15"/>
  <cols>
    <col min="1" max="1" width="3.7109375" customWidth="1"/>
    <col min="2" max="2" width="43.140625" customWidth="1"/>
    <col min="3" max="7" width="14.7109375" customWidth="1"/>
  </cols>
  <sheetData>
    <row r="1" spans="1:23" ht="15" customHeight="1">
      <c r="B1" s="220" t="s">
        <v>90</v>
      </c>
    </row>
    <row r="2" spans="1:23" ht="15" customHeight="1">
      <c r="B2" s="22" t="s">
        <v>399</v>
      </c>
      <c r="C2" s="22"/>
      <c r="D2" s="23"/>
      <c r="E2" s="23"/>
      <c r="F2" s="23"/>
      <c r="G2" s="23"/>
      <c r="H2" s="23"/>
      <c r="I2" s="23"/>
    </row>
    <row r="3" spans="1:23" ht="15" customHeight="1">
      <c r="B3" s="289" t="s">
        <v>424</v>
      </c>
      <c r="C3" s="289"/>
      <c r="D3" s="289"/>
      <c r="E3" s="289"/>
      <c r="F3" s="289"/>
      <c r="G3" s="289"/>
      <c r="H3" s="23"/>
      <c r="I3" s="23"/>
    </row>
    <row r="4" spans="1:23" ht="15" customHeight="1">
      <c r="B4" s="104"/>
      <c r="C4" s="104"/>
      <c r="D4" s="104"/>
      <c r="E4" s="104"/>
      <c r="F4" s="104"/>
      <c r="G4" s="104"/>
      <c r="H4" s="23"/>
      <c r="I4" s="23"/>
    </row>
    <row r="5" spans="1:23" s="116" customFormat="1" ht="27" customHeight="1">
      <c r="A5" s="35"/>
      <c r="B5" s="271" t="s">
        <v>414</v>
      </c>
      <c r="C5" s="272" t="s">
        <v>1</v>
      </c>
      <c r="D5" s="272" t="s">
        <v>0</v>
      </c>
      <c r="E5" s="272"/>
      <c r="F5" s="272"/>
      <c r="G5" s="272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</row>
    <row r="6" spans="1:23" s="23" customFormat="1" ht="27" customHeight="1">
      <c r="B6" s="271"/>
      <c r="C6" s="272"/>
      <c r="D6" s="272" t="s">
        <v>389</v>
      </c>
      <c r="E6" s="272" t="s">
        <v>390</v>
      </c>
      <c r="F6" s="272" t="s">
        <v>387</v>
      </c>
      <c r="G6" s="272" t="s">
        <v>19</v>
      </c>
    </row>
    <row r="7" spans="1:23" s="23" customFormat="1" ht="24.75" customHeight="1">
      <c r="B7" s="271"/>
      <c r="C7" s="272"/>
      <c r="D7" s="272"/>
      <c r="E7" s="272"/>
      <c r="F7" s="272"/>
      <c r="G7" s="272"/>
    </row>
    <row r="8" spans="1:23" s="23" customFormat="1" ht="6" customHeight="1">
      <c r="B8" s="28"/>
      <c r="C8" s="28"/>
      <c r="D8" s="29"/>
      <c r="E8" s="28"/>
      <c r="F8" s="28"/>
      <c r="G8" s="30"/>
    </row>
    <row r="9" spans="1:23" s="23" customFormat="1" ht="14.25">
      <c r="B9" s="42" t="s">
        <v>1</v>
      </c>
      <c r="C9" s="92">
        <v>723729</v>
      </c>
      <c r="D9" s="48">
        <v>387108</v>
      </c>
      <c r="E9" s="48">
        <v>252207</v>
      </c>
      <c r="F9" s="48">
        <v>36186</v>
      </c>
      <c r="G9" s="48">
        <v>48228</v>
      </c>
    </row>
    <row r="10" spans="1:23" s="23" customFormat="1" ht="14.25">
      <c r="B10" s="8" t="s">
        <v>251</v>
      </c>
      <c r="C10" s="93">
        <v>301433</v>
      </c>
      <c r="D10" s="46">
        <v>157160</v>
      </c>
      <c r="E10" s="46">
        <v>107024</v>
      </c>
      <c r="F10" s="49">
        <v>13204</v>
      </c>
      <c r="G10" s="46">
        <v>24045</v>
      </c>
    </row>
    <row r="11" spans="1:23" s="23" customFormat="1" ht="14.25">
      <c r="B11" s="8" t="s">
        <v>252</v>
      </c>
      <c r="C11" s="93">
        <v>84537</v>
      </c>
      <c r="D11" s="46">
        <v>45796</v>
      </c>
      <c r="E11" s="46">
        <v>30713</v>
      </c>
      <c r="F11" s="49">
        <v>2172</v>
      </c>
      <c r="G11" s="46">
        <v>5856</v>
      </c>
    </row>
    <row r="12" spans="1:23" s="23" customFormat="1" ht="14.25">
      <c r="B12" s="8" t="s">
        <v>253</v>
      </c>
      <c r="C12" s="93">
        <v>5040</v>
      </c>
      <c r="D12" s="46">
        <v>2985</v>
      </c>
      <c r="E12" s="46">
        <v>1576</v>
      </c>
      <c r="F12" s="49">
        <v>345</v>
      </c>
      <c r="G12" s="46">
        <v>134</v>
      </c>
    </row>
    <row r="13" spans="1:23" s="23" customFormat="1" ht="14.25">
      <c r="B13" s="8" t="s">
        <v>254</v>
      </c>
      <c r="C13" s="93">
        <v>15965</v>
      </c>
      <c r="D13" s="46">
        <v>10712</v>
      </c>
      <c r="E13" s="46">
        <v>4446</v>
      </c>
      <c r="F13" s="49">
        <v>282</v>
      </c>
      <c r="G13" s="46">
        <v>525</v>
      </c>
    </row>
    <row r="14" spans="1:23" s="23" customFormat="1" ht="14.25">
      <c r="B14" s="8" t="s">
        <v>255</v>
      </c>
      <c r="C14" s="93">
        <v>78763</v>
      </c>
      <c r="D14" s="46">
        <v>46202</v>
      </c>
      <c r="E14" s="46">
        <v>23907</v>
      </c>
      <c r="F14" s="49">
        <v>2876</v>
      </c>
      <c r="G14" s="46">
        <v>5778</v>
      </c>
    </row>
    <row r="15" spans="1:23" s="23" customFormat="1" ht="14.25">
      <c r="B15" s="8" t="s">
        <v>256</v>
      </c>
      <c r="C15" s="93">
        <v>27320</v>
      </c>
      <c r="D15" s="46">
        <v>18411</v>
      </c>
      <c r="E15" s="46">
        <v>7458</v>
      </c>
      <c r="F15" s="49">
        <v>617</v>
      </c>
      <c r="G15" s="46">
        <v>834</v>
      </c>
    </row>
    <row r="16" spans="1:23" s="23" customFormat="1" ht="14.25">
      <c r="B16" s="8" t="s">
        <v>257</v>
      </c>
      <c r="C16" s="93">
        <v>15930</v>
      </c>
      <c r="D16" s="46">
        <v>9846</v>
      </c>
      <c r="E16" s="46">
        <v>5123</v>
      </c>
      <c r="F16" s="49">
        <v>267</v>
      </c>
      <c r="G16" s="46">
        <v>694</v>
      </c>
    </row>
    <row r="17" spans="2:7" s="23" customFormat="1" ht="14.25">
      <c r="B17" s="8" t="s">
        <v>258</v>
      </c>
      <c r="C17" s="93">
        <v>6182</v>
      </c>
      <c r="D17" s="46">
        <v>3842</v>
      </c>
      <c r="E17" s="46">
        <v>1643</v>
      </c>
      <c r="F17" s="49">
        <v>460</v>
      </c>
      <c r="G17" s="46">
        <v>237</v>
      </c>
    </row>
    <row r="18" spans="2:7" s="23" customFormat="1" ht="14.25">
      <c r="B18" s="8" t="s">
        <v>259</v>
      </c>
      <c r="C18" s="93">
        <v>7969</v>
      </c>
      <c r="D18" s="46">
        <v>4398</v>
      </c>
      <c r="E18" s="46">
        <v>2742</v>
      </c>
      <c r="F18" s="49">
        <v>475</v>
      </c>
      <c r="G18" s="46">
        <v>354</v>
      </c>
    </row>
    <row r="19" spans="2:7" s="23" customFormat="1" ht="14.25">
      <c r="B19" s="8" t="s">
        <v>260</v>
      </c>
      <c r="C19" s="93">
        <v>7175</v>
      </c>
      <c r="D19" s="46">
        <v>3440</v>
      </c>
      <c r="E19" s="46">
        <v>2923</v>
      </c>
      <c r="F19" s="49">
        <v>655</v>
      </c>
      <c r="G19" s="46">
        <v>157</v>
      </c>
    </row>
    <row r="20" spans="2:7" s="23" customFormat="1" ht="14.25">
      <c r="B20" s="8" t="s">
        <v>261</v>
      </c>
      <c r="C20" s="93">
        <v>77412</v>
      </c>
      <c r="D20" s="46">
        <v>38862</v>
      </c>
      <c r="E20" s="46">
        <v>31953</v>
      </c>
      <c r="F20" s="49">
        <v>1624</v>
      </c>
      <c r="G20" s="46">
        <v>4973</v>
      </c>
    </row>
    <row r="21" spans="2:7" s="23" customFormat="1" ht="14.25">
      <c r="B21" s="8" t="s">
        <v>262</v>
      </c>
      <c r="C21" s="93">
        <v>8318</v>
      </c>
      <c r="D21" s="46">
        <v>4008</v>
      </c>
      <c r="E21" s="46">
        <v>3046</v>
      </c>
      <c r="F21" s="49">
        <v>1019</v>
      </c>
      <c r="G21" s="46">
        <v>245</v>
      </c>
    </row>
    <row r="22" spans="2:7" s="23" customFormat="1" ht="14.25">
      <c r="B22" s="8" t="s">
        <v>263</v>
      </c>
      <c r="C22" s="93">
        <v>26282</v>
      </c>
      <c r="D22" s="46">
        <v>10337</v>
      </c>
      <c r="E22" s="46">
        <v>10164</v>
      </c>
      <c r="F22" s="49">
        <v>4406</v>
      </c>
      <c r="G22" s="46">
        <v>1375</v>
      </c>
    </row>
    <row r="23" spans="2:7" s="23" customFormat="1" ht="14.25">
      <c r="B23" s="8" t="s">
        <v>264</v>
      </c>
      <c r="C23" s="93">
        <v>6312</v>
      </c>
      <c r="D23" s="46">
        <v>2469</v>
      </c>
      <c r="E23" s="46">
        <v>2113</v>
      </c>
      <c r="F23" s="49">
        <v>1521</v>
      </c>
      <c r="G23" s="46">
        <v>209</v>
      </c>
    </row>
    <row r="24" spans="2:7" s="23" customFormat="1" ht="14.25">
      <c r="B24" s="8" t="s">
        <v>265</v>
      </c>
      <c r="C24" s="93">
        <v>5786</v>
      </c>
      <c r="D24" s="46">
        <v>2576</v>
      </c>
      <c r="E24" s="46">
        <v>1684</v>
      </c>
      <c r="F24" s="49">
        <v>1432</v>
      </c>
      <c r="G24" s="46">
        <v>94</v>
      </c>
    </row>
    <row r="25" spans="2:7" s="23" customFormat="1" ht="14.25">
      <c r="B25" s="8" t="s">
        <v>266</v>
      </c>
      <c r="C25" s="93">
        <v>11712</v>
      </c>
      <c r="D25" s="46">
        <v>6729</v>
      </c>
      <c r="E25" s="46">
        <v>3570</v>
      </c>
      <c r="F25" s="49">
        <v>731</v>
      </c>
      <c r="G25" s="46">
        <v>682</v>
      </c>
    </row>
    <row r="26" spans="2:7" s="23" customFormat="1" ht="14.25">
      <c r="B26" s="8" t="s">
        <v>267</v>
      </c>
      <c r="C26" s="93">
        <v>6224</v>
      </c>
      <c r="D26" s="46">
        <v>4174</v>
      </c>
      <c r="E26" s="46">
        <v>1210</v>
      </c>
      <c r="F26" s="49">
        <v>571</v>
      </c>
      <c r="G26" s="46">
        <v>269</v>
      </c>
    </row>
    <row r="27" spans="2:7" s="23" customFormat="1" ht="14.25">
      <c r="B27" s="8" t="s">
        <v>268</v>
      </c>
      <c r="C27" s="93">
        <v>10262</v>
      </c>
      <c r="D27" s="46">
        <v>4958</v>
      </c>
      <c r="E27" s="46">
        <v>2947</v>
      </c>
      <c r="F27" s="49">
        <v>1644</v>
      </c>
      <c r="G27" s="46">
        <v>713</v>
      </c>
    </row>
    <row r="28" spans="2:7" s="23" customFormat="1" ht="14.25">
      <c r="B28" s="8" t="s">
        <v>269</v>
      </c>
      <c r="C28" s="93">
        <v>3899</v>
      </c>
      <c r="D28" s="46">
        <v>1861</v>
      </c>
      <c r="E28" s="46">
        <v>1317</v>
      </c>
      <c r="F28" s="49">
        <v>584</v>
      </c>
      <c r="G28" s="46">
        <v>137</v>
      </c>
    </row>
    <row r="29" spans="2:7" s="23" customFormat="1" ht="14.25">
      <c r="B29" s="8" t="s">
        <v>270</v>
      </c>
      <c r="C29" s="93">
        <v>3791</v>
      </c>
      <c r="D29" s="46">
        <v>2237</v>
      </c>
      <c r="E29" s="46">
        <v>954</v>
      </c>
      <c r="F29" s="49">
        <v>452</v>
      </c>
      <c r="G29" s="46">
        <v>148</v>
      </c>
    </row>
    <row r="30" spans="2:7" s="23" customFormat="1" ht="14.25">
      <c r="B30" s="8" t="s">
        <v>271</v>
      </c>
      <c r="C30" s="93">
        <v>6723</v>
      </c>
      <c r="D30" s="46">
        <v>3334</v>
      </c>
      <c r="E30" s="46">
        <v>2861</v>
      </c>
      <c r="F30" s="49">
        <v>218</v>
      </c>
      <c r="G30" s="46">
        <v>310</v>
      </c>
    </row>
    <row r="31" spans="2:7" s="23" customFormat="1" ht="14.25">
      <c r="B31" s="8" t="s">
        <v>272</v>
      </c>
      <c r="C31" s="93">
        <v>5524</v>
      </c>
      <c r="D31" s="46">
        <v>2481</v>
      </c>
      <c r="E31" s="46">
        <v>2240</v>
      </c>
      <c r="F31" s="49">
        <v>576</v>
      </c>
      <c r="G31" s="46">
        <v>227</v>
      </c>
    </row>
    <row r="32" spans="2:7" s="23" customFormat="1" ht="14.25">
      <c r="B32" s="8" t="s">
        <v>105</v>
      </c>
      <c r="C32" s="93">
        <v>1170</v>
      </c>
      <c r="D32" s="46">
        <v>290</v>
      </c>
      <c r="E32" s="46">
        <v>593</v>
      </c>
      <c r="F32" s="49">
        <v>55</v>
      </c>
      <c r="G32" s="46">
        <v>232</v>
      </c>
    </row>
    <row r="33" spans="2:7" s="23" customFormat="1" ht="14.25">
      <c r="B33" s="34" t="s">
        <v>75</v>
      </c>
      <c r="C33" s="34"/>
      <c r="D33" s="125"/>
      <c r="E33" s="125"/>
      <c r="F33" s="125"/>
      <c r="G33" s="126"/>
    </row>
    <row r="34" spans="2:7" s="23" customFormat="1" ht="14.25"/>
    <row r="35" spans="2:7" s="23" customFormat="1" ht="14.25"/>
  </sheetData>
  <mergeCells count="8">
    <mergeCell ref="B3:G3"/>
    <mergeCell ref="B5:B7"/>
    <mergeCell ref="D6:D7"/>
    <mergeCell ref="E6:E7"/>
    <mergeCell ref="F6:F7"/>
    <mergeCell ref="G6:G7"/>
    <mergeCell ref="C5:C7"/>
    <mergeCell ref="D5:G5"/>
  </mergeCells>
  <hyperlinks>
    <hyperlink ref="B1" location="INDICE!B37" display="Volver al índice" xr:uid="{00000000-0004-0000-1B00-000000000000}"/>
  </hyperlink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8" tint="-0.249977111117893"/>
  </sheetPr>
  <dimension ref="A1:Z33"/>
  <sheetViews>
    <sheetView showGridLines="0" zoomScale="98" zoomScaleNormal="98" workbookViewId="0">
      <pane ySplit="1" topLeftCell="A2" activePane="bottomLeft" state="frozen"/>
      <selection pane="bottomLeft" activeCell="B1" sqref="B1"/>
    </sheetView>
  </sheetViews>
  <sheetFormatPr baseColWidth="10" defaultRowHeight="15"/>
  <cols>
    <col min="1" max="1" width="3.7109375" customWidth="1"/>
    <col min="2" max="2" width="30" customWidth="1"/>
    <col min="3" max="8" width="20.7109375" customWidth="1"/>
  </cols>
  <sheetData>
    <row r="1" spans="1:26">
      <c r="B1" s="220" t="s">
        <v>90</v>
      </c>
    </row>
    <row r="2" spans="1:26">
      <c r="B2" s="22" t="s">
        <v>367</v>
      </c>
    </row>
    <row r="3" spans="1:26" ht="15" customHeight="1">
      <c r="B3" s="23" t="s">
        <v>493</v>
      </c>
      <c r="C3" s="23"/>
      <c r="D3" s="23"/>
      <c r="E3" s="23"/>
      <c r="F3" s="23"/>
      <c r="G3" s="23"/>
      <c r="H3" s="23"/>
      <c r="I3" s="23"/>
      <c r="J3" s="23"/>
      <c r="K3" s="23"/>
    </row>
    <row r="4" spans="1:26" ht="6" customHeight="1"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26" ht="15" customHeight="1">
      <c r="B5" s="274" t="s">
        <v>352</v>
      </c>
      <c r="C5" s="286" t="s">
        <v>53</v>
      </c>
      <c r="D5" s="287"/>
      <c r="E5" s="287"/>
      <c r="F5" s="287"/>
      <c r="G5" s="287"/>
      <c r="H5" s="276"/>
    </row>
    <row r="6" spans="1:26" ht="24.75" customHeight="1">
      <c r="B6" s="274"/>
      <c r="C6" s="288" t="s">
        <v>416</v>
      </c>
      <c r="D6" s="273" t="s">
        <v>54</v>
      </c>
      <c r="E6" s="273" t="s">
        <v>55</v>
      </c>
      <c r="F6" s="273" t="s">
        <v>56</v>
      </c>
      <c r="G6" s="273" t="s">
        <v>353</v>
      </c>
      <c r="H6" s="273" t="s">
        <v>354</v>
      </c>
    </row>
    <row r="7" spans="1:26" ht="24.75" customHeight="1">
      <c r="B7" s="274"/>
      <c r="C7" s="284"/>
      <c r="D7" s="273"/>
      <c r="E7" s="273"/>
      <c r="F7" s="273"/>
      <c r="G7" s="273"/>
      <c r="H7" s="273"/>
    </row>
    <row r="8" spans="1:26" s="25" customFormat="1" ht="6" customHeight="1">
      <c r="A8" s="24"/>
      <c r="B8" s="28"/>
      <c r="C8" s="28"/>
      <c r="D8" s="29"/>
      <c r="E8" s="28"/>
      <c r="F8" s="28"/>
      <c r="G8" s="30"/>
      <c r="H8" s="30"/>
      <c r="I8" s="17"/>
      <c r="J8" s="17"/>
      <c r="K8" s="31"/>
      <c r="L8" s="31"/>
      <c r="M8" s="31"/>
      <c r="N8" s="32"/>
      <c r="O8" s="26"/>
      <c r="P8" s="33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spans="1:26">
      <c r="B9" s="42" t="s">
        <v>1</v>
      </c>
      <c r="C9" s="48">
        <v>541040</v>
      </c>
      <c r="D9" s="48">
        <v>18742</v>
      </c>
      <c r="E9" s="48">
        <v>18481</v>
      </c>
      <c r="F9" s="48">
        <f>D9-E9</f>
        <v>261</v>
      </c>
      <c r="G9" s="48">
        <v>560158</v>
      </c>
      <c r="H9" s="48">
        <v>562071</v>
      </c>
      <c r="I9" s="17"/>
    </row>
    <row r="10" spans="1:26">
      <c r="B10" s="8" t="s">
        <v>251</v>
      </c>
      <c r="C10" s="49">
        <v>217498</v>
      </c>
      <c r="D10" s="46">
        <v>7918</v>
      </c>
      <c r="E10" s="46">
        <v>10360</v>
      </c>
      <c r="F10" s="49">
        <f>D10-E10</f>
        <v>-2442</v>
      </c>
      <c r="G10" s="46">
        <v>231916</v>
      </c>
      <c r="H10" s="46">
        <v>226259</v>
      </c>
      <c r="I10" s="17"/>
      <c r="J10" s="53"/>
    </row>
    <row r="11" spans="1:26">
      <c r="B11" s="8" t="s">
        <v>252</v>
      </c>
      <c r="C11" s="49">
        <v>61959</v>
      </c>
      <c r="D11" s="46">
        <v>1685</v>
      </c>
      <c r="E11" s="46">
        <v>888</v>
      </c>
      <c r="F11" s="49">
        <f t="shared" ref="F11:F32" si="0">D11-E11</f>
        <v>797</v>
      </c>
      <c r="G11" s="46">
        <v>61749</v>
      </c>
      <c r="H11" s="46">
        <v>63920</v>
      </c>
      <c r="I11" s="17"/>
      <c r="J11" s="53"/>
    </row>
    <row r="12" spans="1:26">
      <c r="B12" s="8" t="s">
        <v>253</v>
      </c>
      <c r="C12" s="49">
        <v>4276</v>
      </c>
      <c r="D12" s="46">
        <v>64</v>
      </c>
      <c r="E12" s="46">
        <v>48</v>
      </c>
      <c r="F12" s="49">
        <f t="shared" si="0"/>
        <v>16</v>
      </c>
      <c r="G12" s="46">
        <v>4313</v>
      </c>
      <c r="H12" s="46">
        <v>4354</v>
      </c>
      <c r="I12" s="17"/>
      <c r="J12" s="53"/>
    </row>
    <row r="13" spans="1:26">
      <c r="B13" s="8" t="s">
        <v>254</v>
      </c>
      <c r="C13" s="49">
        <v>12793</v>
      </c>
      <c r="D13" s="46">
        <v>279</v>
      </c>
      <c r="E13" s="46">
        <v>363</v>
      </c>
      <c r="F13" s="49">
        <f t="shared" si="0"/>
        <v>-84</v>
      </c>
      <c r="G13" s="46">
        <v>13161</v>
      </c>
      <c r="H13" s="46">
        <v>13101</v>
      </c>
      <c r="I13" s="17"/>
      <c r="J13" s="53"/>
    </row>
    <row r="14" spans="1:26">
      <c r="B14" s="8" t="s">
        <v>255</v>
      </c>
      <c r="C14" s="49">
        <v>58986</v>
      </c>
      <c r="D14" s="46">
        <v>1687</v>
      </c>
      <c r="E14" s="46">
        <v>1431</v>
      </c>
      <c r="F14" s="49">
        <f t="shared" si="0"/>
        <v>256</v>
      </c>
      <c r="G14" s="46">
        <v>59815</v>
      </c>
      <c r="H14" s="46">
        <v>60945</v>
      </c>
      <c r="I14" s="17"/>
      <c r="J14" s="53"/>
    </row>
    <row r="15" spans="1:26">
      <c r="B15" s="8" t="s">
        <v>256</v>
      </c>
      <c r="C15" s="49">
        <v>22389</v>
      </c>
      <c r="D15" s="46">
        <v>558</v>
      </c>
      <c r="E15" s="46">
        <v>723</v>
      </c>
      <c r="F15" s="49">
        <f t="shared" si="0"/>
        <v>-165</v>
      </c>
      <c r="G15" s="46">
        <v>23360</v>
      </c>
      <c r="H15" s="46">
        <v>23031</v>
      </c>
      <c r="I15" s="17"/>
      <c r="J15" s="53"/>
    </row>
    <row r="16" spans="1:26">
      <c r="B16" s="8" t="s">
        <v>257</v>
      </c>
      <c r="C16" s="49">
        <v>12698</v>
      </c>
      <c r="D16" s="46">
        <v>378</v>
      </c>
      <c r="E16" s="46">
        <v>516</v>
      </c>
      <c r="F16" s="49">
        <f t="shared" si="0"/>
        <v>-138</v>
      </c>
      <c r="G16" s="46">
        <v>13466</v>
      </c>
      <c r="H16" s="46">
        <v>13128</v>
      </c>
      <c r="I16" s="17"/>
      <c r="J16" s="53"/>
    </row>
    <row r="17" spans="2:10">
      <c r="B17" s="8" t="s">
        <v>258</v>
      </c>
      <c r="C17" s="49">
        <v>4325</v>
      </c>
      <c r="D17" s="46">
        <v>126</v>
      </c>
      <c r="E17" s="46">
        <v>107</v>
      </c>
      <c r="F17" s="49">
        <f>D17-E17</f>
        <v>19</v>
      </c>
      <c r="G17" s="46">
        <v>4425</v>
      </c>
      <c r="H17" s="46">
        <v>4464</v>
      </c>
      <c r="I17" s="17"/>
      <c r="J17" s="53"/>
    </row>
    <row r="18" spans="2:10">
      <c r="B18" s="8" t="s">
        <v>259</v>
      </c>
      <c r="C18" s="49">
        <v>6454</v>
      </c>
      <c r="D18" s="46">
        <v>260</v>
      </c>
      <c r="E18" s="46">
        <v>163</v>
      </c>
      <c r="F18" s="49">
        <f t="shared" si="0"/>
        <v>97</v>
      </c>
      <c r="G18" s="46">
        <v>6629</v>
      </c>
      <c r="H18" s="46">
        <v>6727</v>
      </c>
      <c r="I18" s="17"/>
      <c r="J18" s="53"/>
    </row>
    <row r="19" spans="2:10">
      <c r="B19" s="8" t="s">
        <v>260</v>
      </c>
      <c r="C19" s="49">
        <v>5888</v>
      </c>
      <c r="D19" s="46">
        <v>113</v>
      </c>
      <c r="E19" s="46">
        <v>58</v>
      </c>
      <c r="F19" s="49">
        <f t="shared" si="0"/>
        <v>55</v>
      </c>
      <c r="G19" s="46">
        <v>5820</v>
      </c>
      <c r="H19" s="46">
        <v>6018</v>
      </c>
      <c r="I19" s="17"/>
      <c r="J19" s="53"/>
    </row>
    <row r="20" spans="2:10">
      <c r="B20" s="8" t="s">
        <v>261</v>
      </c>
      <c r="C20" s="49">
        <v>59583</v>
      </c>
      <c r="D20" s="46">
        <v>2068</v>
      </c>
      <c r="E20" s="46">
        <v>971</v>
      </c>
      <c r="F20" s="49">
        <f t="shared" si="0"/>
        <v>1097</v>
      </c>
      <c r="G20" s="46">
        <v>57787</v>
      </c>
      <c r="H20" s="46">
        <v>62002</v>
      </c>
      <c r="I20" s="17"/>
      <c r="J20" s="53"/>
    </row>
    <row r="21" spans="2:10">
      <c r="B21" s="8" t="s">
        <v>262</v>
      </c>
      <c r="C21" s="49">
        <v>6568</v>
      </c>
      <c r="D21" s="46">
        <v>391</v>
      </c>
      <c r="E21" s="46">
        <v>163</v>
      </c>
      <c r="F21" s="49">
        <f t="shared" si="0"/>
        <v>228</v>
      </c>
      <c r="G21" s="46">
        <v>6657</v>
      </c>
      <c r="H21" s="46">
        <v>6970</v>
      </c>
      <c r="I21" s="17"/>
      <c r="J21" s="53"/>
    </row>
    <row r="22" spans="2:10">
      <c r="B22" s="8" t="s">
        <v>263</v>
      </c>
      <c r="C22" s="49">
        <v>19569</v>
      </c>
      <c r="D22" s="46">
        <v>1427</v>
      </c>
      <c r="E22" s="46">
        <v>961</v>
      </c>
      <c r="F22" s="49">
        <f t="shared" si="0"/>
        <v>466</v>
      </c>
      <c r="G22" s="46">
        <v>20213</v>
      </c>
      <c r="H22" s="46">
        <v>21128</v>
      </c>
      <c r="I22" s="17"/>
      <c r="J22" s="53"/>
    </row>
    <row r="23" spans="2:10">
      <c r="B23" s="8" t="s">
        <v>264</v>
      </c>
      <c r="C23" s="49">
        <v>4883</v>
      </c>
      <c r="D23" s="46">
        <v>367</v>
      </c>
      <c r="E23" s="46">
        <v>151</v>
      </c>
      <c r="F23" s="49">
        <f t="shared" si="0"/>
        <v>216</v>
      </c>
      <c r="G23" s="46">
        <v>4976</v>
      </c>
      <c r="H23" s="46">
        <v>5255</v>
      </c>
      <c r="I23" s="17"/>
      <c r="J23" s="53"/>
    </row>
    <row r="24" spans="2:10">
      <c r="B24" s="8" t="s">
        <v>265</v>
      </c>
      <c r="C24" s="49">
        <v>4646</v>
      </c>
      <c r="D24" s="46">
        <v>166</v>
      </c>
      <c r="E24" s="46">
        <v>85</v>
      </c>
      <c r="F24" s="49">
        <f t="shared" si="0"/>
        <v>81</v>
      </c>
      <c r="G24" s="46">
        <v>4596</v>
      </c>
      <c r="H24" s="46">
        <v>4842</v>
      </c>
      <c r="I24" s="17"/>
      <c r="J24" s="53"/>
    </row>
    <row r="25" spans="2:10">
      <c r="B25" s="8" t="s">
        <v>266</v>
      </c>
      <c r="C25" s="49">
        <v>9342</v>
      </c>
      <c r="D25" s="46">
        <v>228</v>
      </c>
      <c r="E25" s="46">
        <v>253</v>
      </c>
      <c r="F25" s="49">
        <f t="shared" si="0"/>
        <v>-25</v>
      </c>
      <c r="G25" s="46">
        <v>9591</v>
      </c>
      <c r="H25" s="46">
        <v>9594</v>
      </c>
      <c r="I25" s="17"/>
      <c r="J25" s="53"/>
    </row>
    <row r="26" spans="2:10">
      <c r="B26" s="8" t="s">
        <v>267</v>
      </c>
      <c r="C26" s="49">
        <v>5147</v>
      </c>
      <c r="D26" s="46">
        <v>72</v>
      </c>
      <c r="E26" s="46">
        <v>87</v>
      </c>
      <c r="F26" s="49">
        <f t="shared" si="0"/>
        <v>-15</v>
      </c>
      <c r="G26" s="46">
        <v>5287</v>
      </c>
      <c r="H26" s="46">
        <v>5242</v>
      </c>
      <c r="I26" s="17"/>
      <c r="J26" s="53"/>
    </row>
    <row r="27" spans="2:10">
      <c r="B27" s="8" t="s">
        <v>268</v>
      </c>
      <c r="C27" s="49">
        <v>7338</v>
      </c>
      <c r="D27" s="46">
        <v>197</v>
      </c>
      <c r="E27" s="46">
        <v>237</v>
      </c>
      <c r="F27" s="49">
        <f>D27-E27</f>
        <v>-40</v>
      </c>
      <c r="G27" s="46">
        <v>7489</v>
      </c>
      <c r="H27" s="46">
        <v>7580</v>
      </c>
      <c r="I27" s="17"/>
      <c r="J27" s="53"/>
    </row>
    <row r="28" spans="2:10">
      <c r="B28" s="8" t="s">
        <v>269</v>
      </c>
      <c r="C28" s="49">
        <v>3277</v>
      </c>
      <c r="D28" s="46">
        <v>140</v>
      </c>
      <c r="E28" s="46">
        <v>102</v>
      </c>
      <c r="F28" s="49">
        <f t="shared" si="0"/>
        <v>38</v>
      </c>
      <c r="G28" s="46">
        <v>3428</v>
      </c>
      <c r="H28" s="46">
        <v>3428</v>
      </c>
      <c r="I28" s="17"/>
      <c r="J28" s="53"/>
    </row>
    <row r="29" spans="2:10">
      <c r="B29" s="8" t="s">
        <v>270</v>
      </c>
      <c r="C29" s="49">
        <v>2955</v>
      </c>
      <c r="D29" s="46">
        <v>93</v>
      </c>
      <c r="E29" s="46">
        <v>51</v>
      </c>
      <c r="F29" s="49">
        <f t="shared" si="0"/>
        <v>42</v>
      </c>
      <c r="G29" s="46">
        <v>3014</v>
      </c>
      <c r="H29" s="46">
        <v>3050</v>
      </c>
      <c r="I29" s="17"/>
      <c r="J29" s="53"/>
    </row>
    <row r="30" spans="2:10">
      <c r="B30" s="8" t="s">
        <v>271</v>
      </c>
      <c r="C30" s="49">
        <v>5243</v>
      </c>
      <c r="D30" s="46">
        <v>217</v>
      </c>
      <c r="E30" s="46">
        <v>87</v>
      </c>
      <c r="F30" s="49">
        <f t="shared" si="0"/>
        <v>130</v>
      </c>
      <c r="G30" s="46">
        <v>5244</v>
      </c>
      <c r="H30" s="46">
        <v>5471</v>
      </c>
      <c r="I30" s="17"/>
      <c r="J30" s="53"/>
    </row>
    <row r="31" spans="2:10">
      <c r="B31" s="8" t="s">
        <v>272</v>
      </c>
      <c r="C31" s="49">
        <v>4681</v>
      </c>
      <c r="D31" s="46">
        <v>220</v>
      </c>
      <c r="E31" s="46">
        <v>130</v>
      </c>
      <c r="F31" s="49">
        <f>D31-E31</f>
        <v>90</v>
      </c>
      <c r="G31" s="46">
        <v>4819</v>
      </c>
      <c r="H31" s="46">
        <v>4915</v>
      </c>
      <c r="I31" s="17"/>
      <c r="J31" s="53"/>
    </row>
    <row r="32" spans="2:10">
      <c r="B32" s="4" t="s">
        <v>105</v>
      </c>
      <c r="C32" s="50">
        <v>542</v>
      </c>
      <c r="D32" s="46">
        <v>88</v>
      </c>
      <c r="E32" s="46">
        <v>546</v>
      </c>
      <c r="F32" s="49">
        <f t="shared" si="0"/>
        <v>-458</v>
      </c>
      <c r="G32" s="46">
        <v>2403</v>
      </c>
      <c r="H32" s="46">
        <v>647</v>
      </c>
      <c r="I32" s="17"/>
      <c r="J32" s="53"/>
    </row>
    <row r="33" spans="2:8">
      <c r="B33" s="34" t="s">
        <v>75</v>
      </c>
      <c r="C33" s="6"/>
      <c r="D33" s="6"/>
      <c r="E33" s="6"/>
      <c r="F33" s="6"/>
      <c r="G33" s="9"/>
      <c r="H33" s="6"/>
    </row>
  </sheetData>
  <mergeCells count="8">
    <mergeCell ref="B5:B7"/>
    <mergeCell ref="C5:H5"/>
    <mergeCell ref="C6:C7"/>
    <mergeCell ref="D6:D7"/>
    <mergeCell ref="E6:E7"/>
    <mergeCell ref="F6:F7"/>
    <mergeCell ref="G6:G7"/>
    <mergeCell ref="H6:H7"/>
  </mergeCells>
  <hyperlinks>
    <hyperlink ref="B1" location="INDICE!B38" display="Volver al índice" xr:uid="{00000000-0004-0000-1C00-000000000000}"/>
  </hyperlink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</sheetPr>
  <dimension ref="A1:AB60"/>
  <sheetViews>
    <sheetView showGridLines="0" zoomScale="80" zoomScaleNormal="80" workbookViewId="0">
      <pane ySplit="1" topLeftCell="A2" activePane="bottomLeft" state="frozen"/>
      <selection activeCell="B5" sqref="B5:B8"/>
      <selection pane="bottomLeft" activeCell="B1" sqref="B1"/>
    </sheetView>
  </sheetViews>
  <sheetFormatPr baseColWidth="10" defaultRowHeight="15"/>
  <cols>
    <col min="1" max="1" width="3.7109375" customWidth="1"/>
    <col min="2" max="2" width="31.7109375" customWidth="1"/>
    <col min="3" max="4" width="14.42578125" customWidth="1"/>
    <col min="5" max="5" width="12.7109375" customWidth="1"/>
    <col min="6" max="6" width="12.140625" customWidth="1"/>
    <col min="7" max="8" width="11.42578125" customWidth="1"/>
    <col min="9" max="9" width="11.7109375" customWidth="1"/>
    <col min="10" max="10" width="12.42578125" customWidth="1"/>
    <col min="11" max="11" width="11" customWidth="1"/>
    <col min="12" max="12" width="12.42578125" customWidth="1"/>
    <col min="13" max="13" width="10.28515625" customWidth="1"/>
    <col min="14" max="14" width="11.140625" customWidth="1"/>
    <col min="15" max="15" width="11.42578125" customWidth="1"/>
    <col min="16" max="16" width="13.28515625" customWidth="1"/>
    <col min="17" max="17" width="10.28515625" customWidth="1"/>
    <col min="18" max="18" width="11.5703125" customWidth="1"/>
    <col min="19" max="19" width="12.42578125" customWidth="1"/>
    <col min="20" max="22" width="10.28515625" customWidth="1"/>
    <col min="23" max="23" width="9.85546875" customWidth="1"/>
    <col min="24" max="24" width="10.28515625" customWidth="1"/>
    <col min="25" max="25" width="11.5703125" customWidth="1"/>
  </cols>
  <sheetData>
    <row r="1" spans="1:27" ht="15" customHeight="1">
      <c r="B1" s="220" t="s">
        <v>90</v>
      </c>
      <c r="E1" s="5"/>
    </row>
    <row r="2" spans="1:27" ht="15" customHeight="1">
      <c r="B2" s="176" t="s">
        <v>78</v>
      </c>
      <c r="C2" s="175"/>
      <c r="D2" s="175"/>
      <c r="E2" s="175"/>
      <c r="F2" s="175"/>
      <c r="G2" s="175"/>
      <c r="H2" s="175"/>
      <c r="I2" s="175"/>
      <c r="J2" s="175"/>
    </row>
    <row r="3" spans="1:27" ht="15" customHeight="1">
      <c r="B3" s="176" t="s">
        <v>452</v>
      </c>
      <c r="C3" s="175"/>
      <c r="D3" s="175"/>
      <c r="E3" s="175"/>
      <c r="F3" s="175"/>
      <c r="G3" s="175"/>
      <c r="H3" s="175"/>
      <c r="I3" s="175"/>
      <c r="J3" s="175"/>
    </row>
    <row r="4" spans="1:27" ht="15" customHeight="1">
      <c r="B4" s="22"/>
    </row>
    <row r="5" spans="1:27" s="37" customFormat="1" ht="6" customHeight="1">
      <c r="A5" s="35"/>
      <c r="B5" s="36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 spans="1:27">
      <c r="B6" s="241" t="s">
        <v>25</v>
      </c>
      <c r="C6" s="240" t="s">
        <v>1</v>
      </c>
      <c r="D6" s="239" t="s">
        <v>375</v>
      </c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</row>
    <row r="7" spans="1:27" ht="15" customHeight="1">
      <c r="B7" s="241"/>
      <c r="C7" s="240"/>
      <c r="D7" s="238" t="s">
        <v>50</v>
      </c>
      <c r="E7" s="239" t="s">
        <v>22</v>
      </c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  <c r="Q7" s="239"/>
      <c r="R7" s="239"/>
      <c r="S7" s="239"/>
      <c r="T7" s="239"/>
      <c r="U7" s="239"/>
      <c r="V7" s="239"/>
      <c r="W7" s="239"/>
      <c r="X7" s="238" t="s">
        <v>18</v>
      </c>
      <c r="Y7" s="238" t="s">
        <v>19</v>
      </c>
    </row>
    <row r="8" spans="1:27" ht="84.75" customHeight="1">
      <c r="B8" s="241"/>
      <c r="C8" s="240"/>
      <c r="D8" s="238"/>
      <c r="E8" s="178" t="s">
        <v>17</v>
      </c>
      <c r="F8" s="178" t="s">
        <v>2</v>
      </c>
      <c r="G8" s="178" t="s">
        <v>3</v>
      </c>
      <c r="H8" s="178" t="s">
        <v>23</v>
      </c>
      <c r="I8" s="178" t="s">
        <v>4</v>
      </c>
      <c r="J8" s="178" t="s">
        <v>5</v>
      </c>
      <c r="K8" s="178" t="s">
        <v>6</v>
      </c>
      <c r="L8" s="178" t="s">
        <v>7</v>
      </c>
      <c r="M8" s="178" t="s">
        <v>8</v>
      </c>
      <c r="N8" s="178" t="s">
        <v>9</v>
      </c>
      <c r="O8" s="178" t="s">
        <v>10</v>
      </c>
      <c r="P8" s="178" t="s">
        <v>11</v>
      </c>
      <c r="Q8" s="178" t="s">
        <v>31</v>
      </c>
      <c r="R8" s="178" t="s">
        <v>12</v>
      </c>
      <c r="S8" s="178" t="s">
        <v>13</v>
      </c>
      <c r="T8" s="178" t="s">
        <v>14</v>
      </c>
      <c r="U8" s="178" t="s">
        <v>15</v>
      </c>
      <c r="V8" s="178" t="s">
        <v>16</v>
      </c>
      <c r="W8" s="178" t="s">
        <v>20</v>
      </c>
      <c r="X8" s="238"/>
      <c r="Y8" s="238"/>
    </row>
    <row r="9" spans="1:27" s="25" customFormat="1" ht="6" customHeight="1">
      <c r="A9" s="24"/>
      <c r="B9" s="179"/>
      <c r="C9" s="180"/>
      <c r="D9" s="179"/>
      <c r="E9" s="179"/>
      <c r="F9" s="162"/>
      <c r="G9" s="162"/>
      <c r="H9" s="23"/>
      <c r="I9" s="23"/>
      <c r="J9" s="181"/>
      <c r="K9" s="181"/>
      <c r="L9" s="181"/>
      <c r="M9" s="182"/>
      <c r="N9" s="183"/>
      <c r="O9" s="184"/>
      <c r="P9" s="162"/>
      <c r="Q9" s="162"/>
      <c r="R9" s="162"/>
      <c r="S9" s="162"/>
      <c r="T9" s="162"/>
      <c r="U9" s="162"/>
      <c r="V9" s="162"/>
      <c r="W9" s="162"/>
      <c r="X9" s="162"/>
      <c r="Y9" s="162"/>
    </row>
    <row r="10" spans="1:27" ht="15" customHeight="1">
      <c r="B10" s="185" t="s">
        <v>28</v>
      </c>
      <c r="C10" s="186">
        <v>5644232</v>
      </c>
      <c r="D10" s="186">
        <v>4881248</v>
      </c>
      <c r="E10" s="186">
        <v>391058</v>
      </c>
      <c r="F10" s="186">
        <v>168939</v>
      </c>
      <c r="G10" s="186">
        <v>289547</v>
      </c>
      <c r="H10" s="186">
        <v>219468</v>
      </c>
      <c r="I10" s="186">
        <v>147628</v>
      </c>
      <c r="J10" s="186">
        <v>347455</v>
      </c>
      <c r="K10" s="186">
        <v>117863</v>
      </c>
      <c r="L10" s="186">
        <v>374474</v>
      </c>
      <c r="M10" s="186">
        <v>91258</v>
      </c>
      <c r="N10" s="186">
        <v>173299</v>
      </c>
      <c r="O10" s="186">
        <v>565341</v>
      </c>
      <c r="P10" s="186">
        <v>1467704</v>
      </c>
      <c r="Q10" s="186">
        <v>67645</v>
      </c>
      <c r="R10" s="186">
        <v>132191</v>
      </c>
      <c r="S10" s="186">
        <v>144778</v>
      </c>
      <c r="T10" s="186">
        <v>94848</v>
      </c>
      <c r="U10" s="186">
        <v>52836</v>
      </c>
      <c r="V10" s="186">
        <v>13662</v>
      </c>
      <c r="W10" s="186">
        <v>21254</v>
      </c>
      <c r="X10" s="186">
        <v>84366</v>
      </c>
      <c r="Y10" s="186">
        <v>678618</v>
      </c>
      <c r="Z10" s="25"/>
      <c r="AA10" s="54"/>
    </row>
    <row r="11" spans="1:27" ht="15" customHeight="1">
      <c r="B11" s="187" t="s">
        <v>32</v>
      </c>
      <c r="C11" s="188">
        <v>417559</v>
      </c>
      <c r="D11" s="188">
        <v>364699</v>
      </c>
      <c r="E11" s="188">
        <v>334385</v>
      </c>
      <c r="F11" s="188">
        <v>699</v>
      </c>
      <c r="G11" s="188">
        <v>1459</v>
      </c>
      <c r="H11" s="188">
        <v>1597</v>
      </c>
      <c r="I11" s="188">
        <v>643</v>
      </c>
      <c r="J11" s="188">
        <v>1216</v>
      </c>
      <c r="K11" s="188">
        <v>465</v>
      </c>
      <c r="L11" s="188">
        <v>1012</v>
      </c>
      <c r="M11" s="188">
        <v>443</v>
      </c>
      <c r="N11" s="188">
        <v>1308</v>
      </c>
      <c r="O11" s="189">
        <v>1292</v>
      </c>
      <c r="P11" s="189">
        <v>17124</v>
      </c>
      <c r="Q11" s="189">
        <v>247</v>
      </c>
      <c r="R11" s="189">
        <v>342</v>
      </c>
      <c r="S11" s="189">
        <v>389</v>
      </c>
      <c r="T11" s="189">
        <v>366</v>
      </c>
      <c r="U11" s="189">
        <v>198</v>
      </c>
      <c r="V11" s="189">
        <v>91</v>
      </c>
      <c r="W11" s="189">
        <v>1423</v>
      </c>
      <c r="X11" s="190">
        <v>8362</v>
      </c>
      <c r="Y11" s="190">
        <v>44498</v>
      </c>
      <c r="Z11" s="25"/>
    </row>
    <row r="12" spans="1:27" ht="15" customHeight="1">
      <c r="B12" s="187" t="s">
        <v>33</v>
      </c>
      <c r="C12" s="188">
        <v>184788</v>
      </c>
      <c r="D12" s="188">
        <v>166154</v>
      </c>
      <c r="E12" s="188">
        <v>937</v>
      </c>
      <c r="F12" s="188">
        <v>159020</v>
      </c>
      <c r="G12" s="188">
        <v>633</v>
      </c>
      <c r="H12" s="188">
        <v>119</v>
      </c>
      <c r="I12" s="188">
        <v>31</v>
      </c>
      <c r="J12" s="188">
        <v>125</v>
      </c>
      <c r="K12" s="188">
        <v>26</v>
      </c>
      <c r="L12" s="188">
        <v>98</v>
      </c>
      <c r="M12" s="188">
        <v>71</v>
      </c>
      <c r="N12" s="188">
        <v>54</v>
      </c>
      <c r="O12" s="189">
        <v>345</v>
      </c>
      <c r="P12" s="189">
        <v>1393</v>
      </c>
      <c r="Q12" s="189">
        <v>22</v>
      </c>
      <c r="R12" s="189">
        <v>1227</v>
      </c>
      <c r="S12" s="189">
        <v>143</v>
      </c>
      <c r="T12" s="189">
        <v>438</v>
      </c>
      <c r="U12" s="189">
        <v>385</v>
      </c>
      <c r="V12" s="189">
        <v>236</v>
      </c>
      <c r="W12" s="189">
        <v>851</v>
      </c>
      <c r="X12" s="190">
        <v>1141</v>
      </c>
      <c r="Y12" s="190">
        <v>17493</v>
      </c>
      <c r="Z12" s="25"/>
    </row>
    <row r="13" spans="1:27" ht="15" customHeight="1">
      <c r="B13" s="187" t="s">
        <v>34</v>
      </c>
      <c r="C13" s="188">
        <v>318213</v>
      </c>
      <c r="D13" s="188">
        <v>283154</v>
      </c>
      <c r="E13" s="188">
        <v>1589</v>
      </c>
      <c r="F13" s="188">
        <v>510</v>
      </c>
      <c r="G13" s="188">
        <v>272094</v>
      </c>
      <c r="H13" s="188">
        <v>415</v>
      </c>
      <c r="I13" s="188">
        <v>154</v>
      </c>
      <c r="J13" s="188">
        <v>1037</v>
      </c>
      <c r="K13" s="188">
        <v>108</v>
      </c>
      <c r="L13" s="188">
        <v>195</v>
      </c>
      <c r="M13" s="188">
        <v>116</v>
      </c>
      <c r="N13" s="188">
        <v>173</v>
      </c>
      <c r="O13" s="189">
        <v>1000</v>
      </c>
      <c r="P13" s="189">
        <v>2619</v>
      </c>
      <c r="Q13" s="189">
        <v>33</v>
      </c>
      <c r="R13" s="189">
        <v>543</v>
      </c>
      <c r="S13" s="189">
        <v>879</v>
      </c>
      <c r="T13" s="189">
        <v>258</v>
      </c>
      <c r="U13" s="189">
        <v>228</v>
      </c>
      <c r="V13" s="189">
        <v>61</v>
      </c>
      <c r="W13" s="189">
        <v>1142</v>
      </c>
      <c r="X13" s="190">
        <v>2543</v>
      </c>
      <c r="Y13" s="190">
        <v>32516</v>
      </c>
    </row>
    <row r="14" spans="1:27" ht="15" customHeight="1">
      <c r="B14" s="187" t="s">
        <v>35</v>
      </c>
      <c r="C14" s="188">
        <v>245487</v>
      </c>
      <c r="D14" s="188">
        <v>219075</v>
      </c>
      <c r="E14" s="188">
        <v>2193</v>
      </c>
      <c r="F14" s="188">
        <v>136</v>
      </c>
      <c r="G14" s="188">
        <v>627</v>
      </c>
      <c r="H14" s="188">
        <v>207065</v>
      </c>
      <c r="I14" s="188">
        <v>134</v>
      </c>
      <c r="J14" s="188">
        <v>721</v>
      </c>
      <c r="K14" s="188">
        <v>79</v>
      </c>
      <c r="L14" s="188">
        <v>224</v>
      </c>
      <c r="M14" s="188">
        <v>108</v>
      </c>
      <c r="N14" s="188">
        <v>313</v>
      </c>
      <c r="O14" s="189">
        <v>786</v>
      </c>
      <c r="P14" s="189">
        <v>5237</v>
      </c>
      <c r="Q14" s="189">
        <v>48</v>
      </c>
      <c r="R14" s="189">
        <v>120</v>
      </c>
      <c r="S14" s="189">
        <v>266</v>
      </c>
      <c r="T14" s="189">
        <v>204</v>
      </c>
      <c r="U14" s="189">
        <v>119</v>
      </c>
      <c r="V14" s="189">
        <v>23</v>
      </c>
      <c r="W14" s="189">
        <v>672</v>
      </c>
      <c r="X14" s="190">
        <v>2990</v>
      </c>
      <c r="Y14" s="190">
        <v>23422</v>
      </c>
    </row>
    <row r="15" spans="1:27" ht="15" customHeight="1">
      <c r="B15" s="187" t="s">
        <v>36</v>
      </c>
      <c r="C15" s="188">
        <v>164746</v>
      </c>
      <c r="D15" s="188">
        <v>146918</v>
      </c>
      <c r="E15" s="188">
        <v>744</v>
      </c>
      <c r="F15" s="188">
        <v>72</v>
      </c>
      <c r="G15" s="188">
        <v>213</v>
      </c>
      <c r="H15" s="188">
        <v>212</v>
      </c>
      <c r="I15" s="188">
        <v>140657</v>
      </c>
      <c r="J15" s="188">
        <v>749</v>
      </c>
      <c r="K15" s="188">
        <v>562</v>
      </c>
      <c r="L15" s="188">
        <v>595</v>
      </c>
      <c r="M15" s="188">
        <v>65</v>
      </c>
      <c r="N15" s="188">
        <v>307</v>
      </c>
      <c r="O15" s="189">
        <v>984</v>
      </c>
      <c r="P15" s="189">
        <v>973</v>
      </c>
      <c r="Q15" s="189">
        <v>20</v>
      </c>
      <c r="R15" s="189">
        <v>43</v>
      </c>
      <c r="S15" s="189">
        <v>149</v>
      </c>
      <c r="T15" s="189">
        <v>46</v>
      </c>
      <c r="U15" s="189">
        <v>27</v>
      </c>
      <c r="V15" s="189">
        <v>5</v>
      </c>
      <c r="W15" s="189">
        <v>495</v>
      </c>
      <c r="X15" s="190">
        <v>2861</v>
      </c>
      <c r="Y15" s="190">
        <v>14967</v>
      </c>
    </row>
    <row r="16" spans="1:27" ht="15" customHeight="1">
      <c r="B16" s="187" t="s">
        <v>37</v>
      </c>
      <c r="C16" s="188">
        <v>386492</v>
      </c>
      <c r="D16" s="188">
        <v>341814</v>
      </c>
      <c r="E16" s="188">
        <v>1321</v>
      </c>
      <c r="F16" s="188">
        <v>125</v>
      </c>
      <c r="G16" s="188">
        <v>1187</v>
      </c>
      <c r="H16" s="188">
        <v>552</v>
      </c>
      <c r="I16" s="188">
        <v>630</v>
      </c>
      <c r="J16" s="188">
        <v>329538</v>
      </c>
      <c r="K16" s="188">
        <v>284</v>
      </c>
      <c r="L16" s="188">
        <v>276</v>
      </c>
      <c r="M16" s="188">
        <v>98</v>
      </c>
      <c r="N16" s="188">
        <v>339</v>
      </c>
      <c r="O16" s="189">
        <v>3171</v>
      </c>
      <c r="P16" s="189">
        <v>2125</v>
      </c>
      <c r="Q16" s="189">
        <v>47</v>
      </c>
      <c r="R16" s="189">
        <v>188</v>
      </c>
      <c r="S16" s="189">
        <v>866</v>
      </c>
      <c r="T16" s="189">
        <v>74</v>
      </c>
      <c r="U16" s="189">
        <v>111</v>
      </c>
      <c r="V16" s="189">
        <v>19</v>
      </c>
      <c r="W16" s="189">
        <v>863</v>
      </c>
      <c r="X16" s="190">
        <v>4740</v>
      </c>
      <c r="Y16" s="190">
        <v>39938</v>
      </c>
    </row>
    <row r="17" spans="2:28" ht="15" customHeight="1">
      <c r="B17" s="187" t="s">
        <v>38</v>
      </c>
      <c r="C17" s="188">
        <v>126845</v>
      </c>
      <c r="D17" s="188">
        <v>115980</v>
      </c>
      <c r="E17" s="188">
        <v>410</v>
      </c>
      <c r="F17" s="188">
        <v>33</v>
      </c>
      <c r="G17" s="188">
        <v>89</v>
      </c>
      <c r="H17" s="188">
        <v>335</v>
      </c>
      <c r="I17" s="188">
        <v>493</v>
      </c>
      <c r="J17" s="188">
        <v>256</v>
      </c>
      <c r="K17" s="188">
        <v>111480</v>
      </c>
      <c r="L17" s="188">
        <v>604</v>
      </c>
      <c r="M17" s="188">
        <v>52</v>
      </c>
      <c r="N17" s="188">
        <v>69</v>
      </c>
      <c r="O17" s="189">
        <v>1032</v>
      </c>
      <c r="P17" s="189">
        <v>658</v>
      </c>
      <c r="Q17" s="189">
        <v>23</v>
      </c>
      <c r="R17" s="189">
        <v>20</v>
      </c>
      <c r="S17" s="189">
        <v>71</v>
      </c>
      <c r="T17" s="189">
        <v>39</v>
      </c>
      <c r="U17" s="189">
        <v>35</v>
      </c>
      <c r="V17" s="189">
        <v>20</v>
      </c>
      <c r="W17" s="189">
        <v>261</v>
      </c>
      <c r="X17" s="190">
        <v>1983</v>
      </c>
      <c r="Y17" s="190">
        <v>8882</v>
      </c>
    </row>
    <row r="18" spans="2:28" ht="15" customHeight="1">
      <c r="B18" s="187" t="s">
        <v>39</v>
      </c>
      <c r="C18" s="188">
        <v>409180</v>
      </c>
      <c r="D18" s="188">
        <v>371948</v>
      </c>
      <c r="E18" s="188">
        <v>1375</v>
      </c>
      <c r="F18" s="188">
        <v>132</v>
      </c>
      <c r="G18" s="188">
        <v>197</v>
      </c>
      <c r="H18" s="188">
        <v>205</v>
      </c>
      <c r="I18" s="188">
        <v>226</v>
      </c>
      <c r="J18" s="188">
        <v>370</v>
      </c>
      <c r="K18" s="188">
        <v>689</v>
      </c>
      <c r="L18" s="188">
        <v>360883</v>
      </c>
      <c r="M18" s="188">
        <v>1023</v>
      </c>
      <c r="N18" s="188">
        <v>204</v>
      </c>
      <c r="O18" s="189">
        <v>1954</v>
      </c>
      <c r="P18" s="189">
        <v>1531</v>
      </c>
      <c r="Q18" s="189">
        <v>1355</v>
      </c>
      <c r="R18" s="189">
        <v>103</v>
      </c>
      <c r="S18" s="189">
        <v>169</v>
      </c>
      <c r="T18" s="189">
        <v>54</v>
      </c>
      <c r="U18" s="189">
        <v>83</v>
      </c>
      <c r="V18" s="189">
        <v>19</v>
      </c>
      <c r="W18" s="189">
        <v>1376</v>
      </c>
      <c r="X18" s="190">
        <v>8095</v>
      </c>
      <c r="Y18" s="190">
        <v>29137</v>
      </c>
    </row>
    <row r="19" spans="2:28" ht="15" customHeight="1">
      <c r="B19" s="187" t="s">
        <v>40</v>
      </c>
      <c r="C19" s="188">
        <v>101846</v>
      </c>
      <c r="D19" s="188">
        <v>92044</v>
      </c>
      <c r="E19" s="188">
        <v>920</v>
      </c>
      <c r="F19" s="188">
        <v>83</v>
      </c>
      <c r="G19" s="188">
        <v>190</v>
      </c>
      <c r="H19" s="188">
        <v>101</v>
      </c>
      <c r="I19" s="188">
        <v>61</v>
      </c>
      <c r="J19" s="188">
        <v>189</v>
      </c>
      <c r="K19" s="188">
        <v>38</v>
      </c>
      <c r="L19" s="188">
        <v>1158</v>
      </c>
      <c r="M19" s="188">
        <v>85917</v>
      </c>
      <c r="N19" s="188">
        <v>316</v>
      </c>
      <c r="O19" s="189">
        <v>418</v>
      </c>
      <c r="P19" s="189">
        <v>1235</v>
      </c>
      <c r="Q19" s="189">
        <v>374</v>
      </c>
      <c r="R19" s="189">
        <v>31</v>
      </c>
      <c r="S19" s="189">
        <v>83</v>
      </c>
      <c r="T19" s="189">
        <v>151</v>
      </c>
      <c r="U19" s="189">
        <v>102</v>
      </c>
      <c r="V19" s="189">
        <v>30</v>
      </c>
      <c r="W19" s="189">
        <v>647</v>
      </c>
      <c r="X19" s="190">
        <v>1793</v>
      </c>
      <c r="Y19" s="190">
        <v>8009</v>
      </c>
    </row>
    <row r="20" spans="2:28" ht="15" customHeight="1">
      <c r="B20" s="187" t="s">
        <v>41</v>
      </c>
      <c r="C20" s="191">
        <v>185348</v>
      </c>
      <c r="D20" s="191">
        <v>169598</v>
      </c>
      <c r="E20" s="188">
        <v>1227</v>
      </c>
      <c r="F20" s="188">
        <v>69</v>
      </c>
      <c r="G20" s="188">
        <v>247</v>
      </c>
      <c r="H20" s="188">
        <v>285</v>
      </c>
      <c r="I20" s="188">
        <v>242</v>
      </c>
      <c r="J20" s="188">
        <v>339</v>
      </c>
      <c r="K20" s="188">
        <v>85</v>
      </c>
      <c r="L20" s="188">
        <v>259</v>
      </c>
      <c r="M20" s="188">
        <v>193</v>
      </c>
      <c r="N20" s="188">
        <v>162281</v>
      </c>
      <c r="O20" s="189">
        <v>465</v>
      </c>
      <c r="P20" s="189">
        <v>3077</v>
      </c>
      <c r="Q20" s="189">
        <v>48</v>
      </c>
      <c r="R20" s="189">
        <v>52</v>
      </c>
      <c r="S20" s="189">
        <v>104</v>
      </c>
      <c r="T20" s="189">
        <v>131</v>
      </c>
      <c r="U20" s="189">
        <v>99</v>
      </c>
      <c r="V20" s="189">
        <v>16</v>
      </c>
      <c r="W20" s="189">
        <v>379</v>
      </c>
      <c r="X20" s="190">
        <v>2134</v>
      </c>
      <c r="Y20" s="190">
        <v>13616</v>
      </c>
    </row>
    <row r="21" spans="2:28" ht="15" customHeight="1">
      <c r="B21" s="187" t="s">
        <v>42</v>
      </c>
      <c r="C21" s="191">
        <v>663088</v>
      </c>
      <c r="D21" s="191">
        <v>562071</v>
      </c>
      <c r="E21" s="188">
        <v>2142</v>
      </c>
      <c r="F21" s="188">
        <v>414</v>
      </c>
      <c r="G21" s="188">
        <v>1101</v>
      </c>
      <c r="H21" s="188">
        <v>909</v>
      </c>
      <c r="I21" s="188">
        <v>1020</v>
      </c>
      <c r="J21" s="188">
        <v>3349</v>
      </c>
      <c r="K21" s="188">
        <v>1375</v>
      </c>
      <c r="L21" s="188">
        <v>2654</v>
      </c>
      <c r="M21" s="188">
        <v>256</v>
      </c>
      <c r="N21" s="188">
        <v>592</v>
      </c>
      <c r="O21" s="189">
        <v>541040</v>
      </c>
      <c r="P21" s="189">
        <v>2496</v>
      </c>
      <c r="Q21" s="189">
        <v>282</v>
      </c>
      <c r="R21" s="189">
        <v>348</v>
      </c>
      <c r="S21" s="189">
        <v>1562</v>
      </c>
      <c r="T21" s="189">
        <v>104</v>
      </c>
      <c r="U21" s="189">
        <v>85</v>
      </c>
      <c r="V21" s="189">
        <v>53</v>
      </c>
      <c r="W21" s="189">
        <v>2289</v>
      </c>
      <c r="X21" s="190">
        <v>12704</v>
      </c>
      <c r="Y21" s="190">
        <v>88313</v>
      </c>
    </row>
    <row r="22" spans="2:28" ht="15" customHeight="1">
      <c r="B22" s="187" t="s">
        <v>43</v>
      </c>
      <c r="C22" s="191">
        <v>1701953</v>
      </c>
      <c r="D22" s="191">
        <v>1503522</v>
      </c>
      <c r="E22" s="188">
        <v>37694</v>
      </c>
      <c r="F22" s="188">
        <v>2978</v>
      </c>
      <c r="G22" s="188">
        <v>6907</v>
      </c>
      <c r="H22" s="188">
        <v>5802</v>
      </c>
      <c r="I22" s="188">
        <v>2121</v>
      </c>
      <c r="J22" s="188">
        <v>5791</v>
      </c>
      <c r="K22" s="188">
        <v>1624</v>
      </c>
      <c r="L22" s="188">
        <v>3243</v>
      </c>
      <c r="M22" s="188">
        <v>1606</v>
      </c>
      <c r="N22" s="188">
        <v>5648</v>
      </c>
      <c r="O22" s="189">
        <v>4408</v>
      </c>
      <c r="P22" s="189">
        <v>1414025</v>
      </c>
      <c r="Q22" s="189">
        <v>897</v>
      </c>
      <c r="R22" s="189">
        <v>867</v>
      </c>
      <c r="S22" s="189">
        <v>1612</v>
      </c>
      <c r="T22" s="189">
        <v>1367</v>
      </c>
      <c r="U22" s="189">
        <v>691</v>
      </c>
      <c r="V22" s="189">
        <v>332</v>
      </c>
      <c r="W22" s="189">
        <v>5909</v>
      </c>
      <c r="X22" s="190">
        <v>20910</v>
      </c>
      <c r="Y22" s="190">
        <v>177521</v>
      </c>
    </row>
    <row r="23" spans="2:28" ht="15" customHeight="1">
      <c r="B23" s="187" t="s">
        <v>44</v>
      </c>
      <c r="C23" s="191">
        <v>71258</v>
      </c>
      <c r="D23" s="191">
        <v>66147</v>
      </c>
      <c r="E23" s="188">
        <v>437</v>
      </c>
      <c r="F23" s="188">
        <v>26</v>
      </c>
      <c r="G23" s="188">
        <v>55</v>
      </c>
      <c r="H23" s="188">
        <v>49</v>
      </c>
      <c r="I23" s="188">
        <v>24</v>
      </c>
      <c r="J23" s="188">
        <v>64</v>
      </c>
      <c r="K23" s="188">
        <v>34</v>
      </c>
      <c r="L23" s="188">
        <v>224</v>
      </c>
      <c r="M23" s="188">
        <v>317</v>
      </c>
      <c r="N23" s="188">
        <v>67</v>
      </c>
      <c r="O23" s="189">
        <v>143</v>
      </c>
      <c r="P23" s="189">
        <v>594</v>
      </c>
      <c r="Q23" s="189">
        <v>63597</v>
      </c>
      <c r="R23" s="189">
        <v>22</v>
      </c>
      <c r="S23" s="189">
        <v>33</v>
      </c>
      <c r="T23" s="189">
        <v>53</v>
      </c>
      <c r="U23" s="189">
        <v>54</v>
      </c>
      <c r="V23" s="189">
        <v>26</v>
      </c>
      <c r="W23" s="189">
        <v>328</v>
      </c>
      <c r="X23" s="190">
        <v>1245</v>
      </c>
      <c r="Y23" s="190">
        <v>3866</v>
      </c>
    </row>
    <row r="24" spans="2:28" ht="15" customHeight="1">
      <c r="B24" s="187" t="s">
        <v>45</v>
      </c>
      <c r="C24" s="191">
        <v>155337</v>
      </c>
      <c r="D24" s="191">
        <v>131757</v>
      </c>
      <c r="E24" s="188">
        <v>478</v>
      </c>
      <c r="F24" s="188">
        <v>1829</v>
      </c>
      <c r="G24" s="188">
        <v>477</v>
      </c>
      <c r="H24" s="188">
        <v>88</v>
      </c>
      <c r="I24" s="188">
        <v>34</v>
      </c>
      <c r="J24" s="188">
        <v>185</v>
      </c>
      <c r="K24" s="188">
        <v>24</v>
      </c>
      <c r="L24" s="188">
        <v>87</v>
      </c>
      <c r="M24" s="188">
        <v>41</v>
      </c>
      <c r="N24" s="188">
        <v>64</v>
      </c>
      <c r="O24" s="189">
        <v>255</v>
      </c>
      <c r="P24" s="189">
        <v>461</v>
      </c>
      <c r="Q24" s="189">
        <v>11</v>
      </c>
      <c r="R24" s="189">
        <v>126871</v>
      </c>
      <c r="S24" s="189">
        <v>185</v>
      </c>
      <c r="T24" s="189">
        <v>33</v>
      </c>
      <c r="U24" s="189">
        <v>37</v>
      </c>
      <c r="V24" s="189">
        <v>30</v>
      </c>
      <c r="W24" s="189">
        <v>567</v>
      </c>
      <c r="X24" s="190">
        <v>2957</v>
      </c>
      <c r="Y24" s="190">
        <v>20623</v>
      </c>
    </row>
    <row r="25" spans="2:28" ht="15" customHeight="1">
      <c r="B25" s="187" t="s">
        <v>46</v>
      </c>
      <c r="C25" s="191">
        <v>165287</v>
      </c>
      <c r="D25" s="191">
        <v>144194</v>
      </c>
      <c r="E25" s="188">
        <v>480</v>
      </c>
      <c r="F25" s="188">
        <v>132</v>
      </c>
      <c r="G25" s="188">
        <v>1117</v>
      </c>
      <c r="H25" s="188">
        <v>202</v>
      </c>
      <c r="I25" s="188">
        <v>140</v>
      </c>
      <c r="J25" s="188">
        <v>884</v>
      </c>
      <c r="K25" s="188">
        <v>103</v>
      </c>
      <c r="L25" s="188">
        <v>187</v>
      </c>
      <c r="M25" s="188">
        <v>49</v>
      </c>
      <c r="N25" s="188">
        <v>78</v>
      </c>
      <c r="O25" s="189">
        <v>1878</v>
      </c>
      <c r="P25" s="189">
        <v>750</v>
      </c>
      <c r="Q25" s="189">
        <v>31</v>
      </c>
      <c r="R25" s="189">
        <v>187</v>
      </c>
      <c r="S25" s="189">
        <v>136890</v>
      </c>
      <c r="T25" s="189">
        <v>37</v>
      </c>
      <c r="U25" s="189">
        <v>45</v>
      </c>
      <c r="V25" s="189">
        <v>12</v>
      </c>
      <c r="W25" s="189">
        <v>992</v>
      </c>
      <c r="X25" s="190">
        <v>1882</v>
      </c>
      <c r="Y25" s="190">
        <v>19211</v>
      </c>
    </row>
    <row r="26" spans="2:28" ht="15" customHeight="1">
      <c r="B26" s="187" t="s">
        <v>85</v>
      </c>
      <c r="C26" s="191">
        <v>107646</v>
      </c>
      <c r="D26" s="191">
        <v>97395</v>
      </c>
      <c r="E26" s="188">
        <v>694</v>
      </c>
      <c r="F26" s="188">
        <v>622</v>
      </c>
      <c r="G26" s="188">
        <v>608</v>
      </c>
      <c r="H26" s="188">
        <v>202</v>
      </c>
      <c r="I26" s="188">
        <v>80</v>
      </c>
      <c r="J26" s="188">
        <v>237</v>
      </c>
      <c r="K26" s="188">
        <v>82</v>
      </c>
      <c r="L26" s="188">
        <v>142</v>
      </c>
      <c r="M26" s="188">
        <v>173</v>
      </c>
      <c r="N26" s="188">
        <v>174</v>
      </c>
      <c r="O26" s="189">
        <v>162</v>
      </c>
      <c r="P26" s="189">
        <v>1966</v>
      </c>
      <c r="Q26" s="189">
        <v>104</v>
      </c>
      <c r="R26" s="189">
        <v>43</v>
      </c>
      <c r="S26" s="189">
        <v>87</v>
      </c>
      <c r="T26" s="189">
        <v>89948</v>
      </c>
      <c r="U26" s="189">
        <v>757</v>
      </c>
      <c r="V26" s="189">
        <v>132</v>
      </c>
      <c r="W26" s="189">
        <v>1182</v>
      </c>
      <c r="X26" s="190">
        <v>621</v>
      </c>
      <c r="Y26" s="190">
        <v>9630</v>
      </c>
    </row>
    <row r="27" spans="2:28" ht="15" customHeight="1">
      <c r="B27" s="187" t="s">
        <v>47</v>
      </c>
      <c r="C27" s="191">
        <v>60514</v>
      </c>
      <c r="D27" s="191">
        <v>54339</v>
      </c>
      <c r="E27" s="188">
        <v>476</v>
      </c>
      <c r="F27" s="188">
        <v>541</v>
      </c>
      <c r="G27" s="188">
        <v>567</v>
      </c>
      <c r="H27" s="188">
        <v>130</v>
      </c>
      <c r="I27" s="188">
        <v>47</v>
      </c>
      <c r="J27" s="188">
        <v>240</v>
      </c>
      <c r="K27" s="188">
        <v>46</v>
      </c>
      <c r="L27" s="188">
        <v>184</v>
      </c>
      <c r="M27" s="188">
        <v>101</v>
      </c>
      <c r="N27" s="188">
        <v>91</v>
      </c>
      <c r="O27" s="189">
        <v>147</v>
      </c>
      <c r="P27" s="189">
        <v>673</v>
      </c>
      <c r="Q27" s="189">
        <v>19</v>
      </c>
      <c r="R27" s="189">
        <v>41</v>
      </c>
      <c r="S27" s="189">
        <v>243</v>
      </c>
      <c r="T27" s="189">
        <v>802</v>
      </c>
      <c r="U27" s="189">
        <v>49255</v>
      </c>
      <c r="V27" s="189">
        <v>173</v>
      </c>
      <c r="W27" s="189">
        <v>563</v>
      </c>
      <c r="X27" s="190">
        <v>533</v>
      </c>
      <c r="Y27" s="190">
        <v>5642</v>
      </c>
    </row>
    <row r="28" spans="2:28" ht="15" customHeight="1">
      <c r="B28" s="187" t="s">
        <v>48</v>
      </c>
      <c r="C28" s="188">
        <v>15155</v>
      </c>
      <c r="D28" s="188">
        <v>13666</v>
      </c>
      <c r="E28" s="188">
        <v>122</v>
      </c>
      <c r="F28" s="188">
        <v>298</v>
      </c>
      <c r="G28" s="188">
        <v>77</v>
      </c>
      <c r="H28" s="188">
        <v>32</v>
      </c>
      <c r="I28" s="188">
        <v>12</v>
      </c>
      <c r="J28" s="188">
        <v>52</v>
      </c>
      <c r="K28" s="188">
        <v>17</v>
      </c>
      <c r="L28" s="188">
        <v>29</v>
      </c>
      <c r="M28" s="188">
        <v>11</v>
      </c>
      <c r="N28" s="188">
        <v>16</v>
      </c>
      <c r="O28" s="189">
        <v>41</v>
      </c>
      <c r="P28" s="189">
        <v>220</v>
      </c>
      <c r="Q28" s="189">
        <v>7</v>
      </c>
      <c r="R28" s="189">
        <v>32</v>
      </c>
      <c r="S28" s="189">
        <v>34</v>
      </c>
      <c r="T28" s="189">
        <v>69</v>
      </c>
      <c r="U28" s="189">
        <v>116</v>
      </c>
      <c r="V28" s="189">
        <v>12274</v>
      </c>
      <c r="W28" s="189">
        <v>207</v>
      </c>
      <c r="X28" s="190">
        <v>134</v>
      </c>
      <c r="Y28" s="190">
        <v>1355</v>
      </c>
    </row>
    <row r="29" spans="2:28" ht="15" customHeight="1">
      <c r="B29" s="187" t="s">
        <v>49</v>
      </c>
      <c r="C29" s="188">
        <v>7047</v>
      </c>
      <c r="D29" s="188">
        <v>5869</v>
      </c>
      <c r="E29" s="188">
        <v>369</v>
      </c>
      <c r="F29" s="188">
        <v>257</v>
      </c>
      <c r="G29" s="188">
        <v>354</v>
      </c>
      <c r="H29" s="188">
        <v>254</v>
      </c>
      <c r="I29" s="188">
        <v>129</v>
      </c>
      <c r="J29" s="188">
        <v>372</v>
      </c>
      <c r="K29" s="188">
        <v>114</v>
      </c>
      <c r="L29" s="188">
        <v>353</v>
      </c>
      <c r="M29" s="188">
        <v>115</v>
      </c>
      <c r="N29" s="188">
        <v>263</v>
      </c>
      <c r="O29" s="189">
        <v>637</v>
      </c>
      <c r="P29" s="189">
        <v>1330</v>
      </c>
      <c r="Q29" s="189">
        <v>63</v>
      </c>
      <c r="R29" s="189">
        <v>152</v>
      </c>
      <c r="S29" s="189">
        <v>168</v>
      </c>
      <c r="T29" s="189">
        <v>128</v>
      </c>
      <c r="U29" s="189">
        <v>49</v>
      </c>
      <c r="V29" s="189">
        <v>11</v>
      </c>
      <c r="W29" s="189">
        <v>751</v>
      </c>
      <c r="X29" s="190">
        <v>104</v>
      </c>
      <c r="Y29" s="190">
        <v>1074</v>
      </c>
    </row>
    <row r="30" spans="2:28" ht="15" customHeight="1">
      <c r="B30" s="187" t="s">
        <v>51</v>
      </c>
      <c r="C30" s="188">
        <v>10459</v>
      </c>
      <c r="D30" s="188">
        <v>3238</v>
      </c>
      <c r="E30" s="188">
        <v>321</v>
      </c>
      <c r="F30" s="188">
        <v>74</v>
      </c>
      <c r="G30" s="188">
        <v>126</v>
      </c>
      <c r="H30" s="188">
        <v>106</v>
      </c>
      <c r="I30" s="188">
        <v>76</v>
      </c>
      <c r="J30" s="188">
        <v>236</v>
      </c>
      <c r="K30" s="188">
        <v>101</v>
      </c>
      <c r="L30" s="188">
        <v>319</v>
      </c>
      <c r="M30" s="188">
        <v>47</v>
      </c>
      <c r="N30" s="188">
        <v>75</v>
      </c>
      <c r="O30" s="189">
        <v>595</v>
      </c>
      <c r="P30" s="189">
        <v>689</v>
      </c>
      <c r="Q30" s="189">
        <v>59</v>
      </c>
      <c r="R30" s="189">
        <v>195</v>
      </c>
      <c r="S30" s="189">
        <v>107</v>
      </c>
      <c r="T30" s="189">
        <v>35</v>
      </c>
      <c r="U30" s="189">
        <v>28</v>
      </c>
      <c r="V30" s="189">
        <v>12</v>
      </c>
      <c r="W30" s="189">
        <v>37</v>
      </c>
      <c r="X30" s="190">
        <v>5934</v>
      </c>
      <c r="Y30" s="190">
        <v>1287</v>
      </c>
    </row>
    <row r="31" spans="2:28" ht="15" customHeight="1">
      <c r="B31" s="192" t="s">
        <v>52</v>
      </c>
      <c r="C31" s="193">
        <v>145984</v>
      </c>
      <c r="D31" s="193">
        <v>27666</v>
      </c>
      <c r="E31" s="193">
        <v>2744</v>
      </c>
      <c r="F31" s="193">
        <v>889</v>
      </c>
      <c r="G31" s="193">
        <v>1222</v>
      </c>
      <c r="H31" s="193">
        <v>808</v>
      </c>
      <c r="I31" s="193">
        <v>674</v>
      </c>
      <c r="J31" s="193">
        <v>1505</v>
      </c>
      <c r="K31" s="193">
        <v>527</v>
      </c>
      <c r="L31" s="193">
        <v>1748</v>
      </c>
      <c r="M31" s="193">
        <v>456</v>
      </c>
      <c r="N31" s="193">
        <v>867</v>
      </c>
      <c r="O31" s="194">
        <v>4588</v>
      </c>
      <c r="P31" s="194">
        <v>8528</v>
      </c>
      <c r="Q31" s="194">
        <v>358</v>
      </c>
      <c r="R31" s="194">
        <v>764</v>
      </c>
      <c r="S31" s="194">
        <v>738</v>
      </c>
      <c r="T31" s="194">
        <v>511</v>
      </c>
      <c r="U31" s="194">
        <v>332</v>
      </c>
      <c r="V31" s="194">
        <v>87</v>
      </c>
      <c r="W31" s="194">
        <v>320</v>
      </c>
      <c r="X31" s="195">
        <v>700</v>
      </c>
      <c r="Y31" s="195">
        <v>117618</v>
      </c>
      <c r="Z31" s="75"/>
      <c r="AB31" s="5"/>
    </row>
    <row r="32" spans="2:28">
      <c r="B32" s="177" t="s">
        <v>451</v>
      </c>
      <c r="F32" s="2"/>
    </row>
    <row r="33" spans="2:22">
      <c r="B33" s="3"/>
      <c r="C33" s="3"/>
      <c r="D33" s="3"/>
      <c r="E33" s="76"/>
      <c r="F33" s="3"/>
    </row>
    <row r="34" spans="2:22" hidden="1">
      <c r="D34" s="77">
        <f>+E11+F12+G13+H14+I15+J16+K17+L18+M19+N20+O21+Q23+R24+S25+T26++U27+V28+P22</f>
        <v>4597220</v>
      </c>
    </row>
    <row r="35" spans="2:22" hidden="1">
      <c r="D35" s="53">
        <f>SUM(D11:D28)</f>
        <v>4844475</v>
      </c>
    </row>
    <row r="36" spans="2:22" hidden="1">
      <c r="D36" s="53">
        <f>SUM(E36:V36)</f>
        <v>227109</v>
      </c>
      <c r="E36" s="130">
        <f>SUM(E12:E28)</f>
        <v>53239</v>
      </c>
      <c r="F36" s="130">
        <f>SUM(F13:F28)+F11</f>
        <v>8699</v>
      </c>
      <c r="G36" s="130">
        <f>+G11+G12+G17+G14+G15+G16+G18+G19+G20+G21+G22+G23+G24+G25+G26+G27+G28</f>
        <v>15751</v>
      </c>
      <c r="H36" s="130">
        <f>+H11+H12+H17+H13+H15+H16+H18+H19+H20+H21+H22+H23+H24+H25+H26+H27+H28</f>
        <v>11235</v>
      </c>
      <c r="I36" s="130">
        <f>+I11+I12+I17+I13+I14+I16+I18+I19+I20+I21+I22+I23+I24+I25+I26+I27+I28</f>
        <v>6092</v>
      </c>
      <c r="J36" s="130">
        <f>+J11+J12+J17+J13+J14+J15+J18+J19+J20+J21+J22+J23+J24+J25+J26+J27+J28</f>
        <v>15804</v>
      </c>
      <c r="K36" s="130">
        <f>+K11+K12+K13+K14+K15+K16+K18+K19+K20+K21+K22+K23+K24+K25+K26+K27+K28</f>
        <v>5641</v>
      </c>
      <c r="L36" s="130">
        <f>+L11+L12+L13+L14+L15+L16+L17+L19+L20+L21+L22+L23+L24+L25+L26+L27+L28</f>
        <v>11171</v>
      </c>
      <c r="M36" s="130">
        <f>+M11+M12+M13+M14+M15+M16+M17+M18+M20+M21+M22+M23+M24+M25+M26+M27+M28</f>
        <v>4723</v>
      </c>
      <c r="N36" s="130">
        <f>+N11+N12+N13+N14+N15+N16+N17+N18+N19+N21+N22+N23+N24+N25+N26+N27+N28</f>
        <v>9813</v>
      </c>
      <c r="O36" s="130">
        <f>+O11+O12+O13+O14+O15+O16+O17+O18+O19+O20+O22+O23+O24+O25+O26+O27+O28</f>
        <v>18481</v>
      </c>
      <c r="P36" s="130">
        <f>+P11+P12+P13+P14+P15+P16+P17+P18+P19+P20+P21+P23+P24+P25+P26+P27+P28</f>
        <v>43132</v>
      </c>
      <c r="Q36" s="130">
        <f>+Q11+Q12+Q13+Q14+Q15+Q16+Q17+Q18+Q19+Q20+Q21+Q22+Q24+Q25+Q26+Q27+Q28</f>
        <v>3568</v>
      </c>
      <c r="R36" s="130">
        <f>+R11+R12+R13+R14+R15+R16+R17+R18+R19+R20+R21+R22+R23+R25+R26+R27+R28</f>
        <v>4209</v>
      </c>
      <c r="S36" s="130">
        <f>+S11+S12+S13+S14+S15+S16+S17+S18+S19+S20+S21+S22+S23+S24+S26+S27+S28</f>
        <v>6875</v>
      </c>
      <c r="T36" s="130">
        <f>+T11+T12+T13+T14+T15+T16+T17+T18+T19+T20+T21+T22+T23+T24+T25+T27+T28</f>
        <v>4226</v>
      </c>
      <c r="U36" s="130">
        <f>+U11+U12+U13+U14+U15+U16+U17+U18+U19+U20+U21+U22+U23+U24+U25+U26+U28</f>
        <v>3172</v>
      </c>
      <c r="V36" s="130">
        <f>+V11+V12+V13+V14+V15+V16+V17+V18+V19+V20+V21+V22+V23+V24+V25+V26+V27</f>
        <v>1278</v>
      </c>
    </row>
    <row r="37" spans="2:22" hidden="1">
      <c r="D37" s="53">
        <f>SUM(E37:V37)</f>
        <v>227109</v>
      </c>
      <c r="E37" s="131">
        <f>SUM(F11:V11)</f>
        <v>28891</v>
      </c>
      <c r="F37" s="131">
        <f>SUM(G12:V12)+E12</f>
        <v>6283</v>
      </c>
      <c r="G37" s="131">
        <f>SUM(H13:V13)+SUM(E13:F13)</f>
        <v>9918</v>
      </c>
      <c r="H37" s="131">
        <f>SUM(I14:V14)+SUM(E14:G14)</f>
        <v>11338</v>
      </c>
      <c r="I37" s="131">
        <f>SUM(J15:V15)+SUM(E15:H15)</f>
        <v>5766</v>
      </c>
      <c r="J37" s="131">
        <f>SUM(K16:V16)+SUM(E16:I16)</f>
        <v>11413</v>
      </c>
      <c r="K37" s="131">
        <f>SUM(L17:V17)+SUM(E17:J17)</f>
        <v>4239</v>
      </c>
      <c r="L37" s="131">
        <f>SUM(M18:V18)+SUM(E18:K18)</f>
        <v>9689</v>
      </c>
      <c r="M37" s="131">
        <f>SUM(N19:V19)+SUM(E19:L19)</f>
        <v>5480</v>
      </c>
      <c r="N37" s="131">
        <f>SUM(O20:V20)+SUM(E20:M20)</f>
        <v>6938</v>
      </c>
      <c r="O37" s="131">
        <f>SUM(P21:V21)+SUM(E21:N21)</f>
        <v>18742</v>
      </c>
      <c r="P37" s="131">
        <f>SUM(Q22:V22)+SUM(E22:O22)</f>
        <v>83588</v>
      </c>
      <c r="Q37" s="131">
        <f>SUM(R23:V23)+SUM(E23:P23)</f>
        <v>2222</v>
      </c>
      <c r="R37" s="131">
        <f>SUM(S24:V24)+SUM(E24:Q24)</f>
        <v>4319</v>
      </c>
      <c r="S37" s="131">
        <f>SUM(T25:V25)+SUM(E25:R25)</f>
        <v>6312</v>
      </c>
      <c r="T37" s="131">
        <f>SUM(U26:V26)+SUM(E26:S26)</f>
        <v>6265</v>
      </c>
      <c r="U37" s="131">
        <f>SUM(V27)+SUM(E27:T27)</f>
        <v>4521</v>
      </c>
      <c r="V37" s="131">
        <f>SUM(E28:U28)</f>
        <v>1185</v>
      </c>
    </row>
    <row r="38" spans="2:22" hidden="1"/>
    <row r="39" spans="2:22" hidden="1">
      <c r="B39" s="230" t="s">
        <v>22</v>
      </c>
      <c r="C39" s="231" t="s">
        <v>376</v>
      </c>
      <c r="D39" s="232"/>
      <c r="E39" s="233"/>
      <c r="F39" s="231" t="s">
        <v>377</v>
      </c>
      <c r="G39" s="232"/>
      <c r="H39" s="233"/>
      <c r="I39" s="231" t="s">
        <v>379</v>
      </c>
      <c r="J39" s="232"/>
      <c r="K39" s="233"/>
    </row>
    <row r="40" spans="2:22" hidden="1">
      <c r="B40" s="230"/>
      <c r="C40" s="83" t="s">
        <v>1</v>
      </c>
      <c r="D40" s="83" t="s">
        <v>29</v>
      </c>
      <c r="E40" s="83" t="s">
        <v>30</v>
      </c>
      <c r="F40" s="83" t="s">
        <v>1</v>
      </c>
      <c r="G40" s="83" t="s">
        <v>29</v>
      </c>
      <c r="H40" s="83" t="s">
        <v>30</v>
      </c>
      <c r="I40" s="83" t="s">
        <v>1</v>
      </c>
      <c r="J40" s="83" t="s">
        <v>29</v>
      </c>
      <c r="K40" s="83" t="s">
        <v>30</v>
      </c>
    </row>
    <row r="41" spans="2:22" hidden="1">
      <c r="B41" s="84" t="s">
        <v>17</v>
      </c>
      <c r="C41" s="85">
        <f>E11</f>
        <v>334385</v>
      </c>
      <c r="D41" s="86">
        <v>159130</v>
      </c>
      <c r="E41" s="87">
        <v>175255</v>
      </c>
      <c r="F41" s="85">
        <v>28891</v>
      </c>
      <c r="G41" s="86">
        <v>13618</v>
      </c>
      <c r="H41" s="87">
        <v>15273</v>
      </c>
      <c r="I41" s="86">
        <v>8362</v>
      </c>
      <c r="J41" s="86">
        <v>4255</v>
      </c>
      <c r="K41" s="87">
        <v>4107</v>
      </c>
    </row>
    <row r="42" spans="2:22" hidden="1">
      <c r="B42" s="84" t="s">
        <v>2</v>
      </c>
      <c r="C42" s="85">
        <f>F12</f>
        <v>159020</v>
      </c>
      <c r="D42" s="86">
        <v>78192</v>
      </c>
      <c r="E42" s="87">
        <v>80828</v>
      </c>
      <c r="F42" s="85">
        <v>6283</v>
      </c>
      <c r="G42" s="86">
        <v>3379</v>
      </c>
      <c r="H42" s="87">
        <v>2904</v>
      </c>
      <c r="I42" s="86">
        <v>1141</v>
      </c>
      <c r="J42" s="86">
        <v>552</v>
      </c>
      <c r="K42" s="87">
        <v>589</v>
      </c>
    </row>
    <row r="43" spans="2:22" hidden="1">
      <c r="B43" s="84" t="s">
        <v>3</v>
      </c>
      <c r="C43" s="85">
        <f>G13</f>
        <v>272094</v>
      </c>
      <c r="D43" s="86">
        <v>138189</v>
      </c>
      <c r="E43" s="87">
        <v>133905</v>
      </c>
      <c r="F43" s="85">
        <v>9918</v>
      </c>
      <c r="G43" s="86">
        <v>5076</v>
      </c>
      <c r="H43" s="87">
        <v>4842</v>
      </c>
      <c r="I43" s="86">
        <v>2543</v>
      </c>
      <c r="J43" s="86">
        <v>1266</v>
      </c>
      <c r="K43" s="87">
        <v>1277</v>
      </c>
    </row>
    <row r="44" spans="2:22" hidden="1">
      <c r="B44" s="84" t="s">
        <v>23</v>
      </c>
      <c r="C44" s="85">
        <f>H14</f>
        <v>207065</v>
      </c>
      <c r="D44" s="86">
        <v>104666</v>
      </c>
      <c r="E44" s="87">
        <v>102399</v>
      </c>
      <c r="F44" s="85">
        <v>11338</v>
      </c>
      <c r="G44" s="86">
        <v>6532</v>
      </c>
      <c r="H44" s="87">
        <v>4806</v>
      </c>
      <c r="I44" s="86">
        <v>2990</v>
      </c>
      <c r="J44" s="86">
        <v>1534</v>
      </c>
      <c r="K44" s="87">
        <v>1456</v>
      </c>
    </row>
    <row r="45" spans="2:22" hidden="1">
      <c r="B45" s="84" t="s">
        <v>4</v>
      </c>
      <c r="C45" s="85">
        <f>I15</f>
        <v>140657</v>
      </c>
      <c r="D45" s="86">
        <v>70412</v>
      </c>
      <c r="E45" s="87">
        <v>70245</v>
      </c>
      <c r="F45" s="85">
        <v>5766</v>
      </c>
      <c r="G45" s="86">
        <v>2823</v>
      </c>
      <c r="H45" s="87">
        <v>2943</v>
      </c>
      <c r="I45" s="86">
        <v>2861</v>
      </c>
      <c r="J45" s="86">
        <v>1463</v>
      </c>
      <c r="K45" s="87">
        <v>1398</v>
      </c>
    </row>
    <row r="46" spans="2:22" hidden="1">
      <c r="B46" s="84" t="s">
        <v>5</v>
      </c>
      <c r="C46" s="85">
        <f>J16</f>
        <v>329538</v>
      </c>
      <c r="D46" s="86">
        <v>165991</v>
      </c>
      <c r="E46" s="87">
        <v>163547</v>
      </c>
      <c r="F46" s="85">
        <v>11413</v>
      </c>
      <c r="G46" s="86">
        <v>5613</v>
      </c>
      <c r="H46" s="87">
        <v>5800</v>
      </c>
      <c r="I46" s="86">
        <v>4740</v>
      </c>
      <c r="J46" s="86">
        <v>2350</v>
      </c>
      <c r="K46" s="87">
        <v>2390</v>
      </c>
    </row>
    <row r="47" spans="2:22" hidden="1">
      <c r="B47" s="84" t="s">
        <v>6</v>
      </c>
      <c r="C47" s="85">
        <f>K17</f>
        <v>111480</v>
      </c>
      <c r="D47" s="86">
        <v>56732</v>
      </c>
      <c r="E47" s="87">
        <v>54748</v>
      </c>
      <c r="F47" s="85">
        <v>4239</v>
      </c>
      <c r="G47" s="86">
        <v>2131</v>
      </c>
      <c r="H47" s="87">
        <v>2108</v>
      </c>
      <c r="I47" s="86">
        <v>1983</v>
      </c>
      <c r="J47" s="86">
        <v>1043</v>
      </c>
      <c r="K47" s="87">
        <v>940</v>
      </c>
    </row>
    <row r="48" spans="2:22" hidden="1">
      <c r="B48" s="84" t="s">
        <v>7</v>
      </c>
      <c r="C48" s="85">
        <f>L18</f>
        <v>360883</v>
      </c>
      <c r="D48" s="86">
        <v>181961</v>
      </c>
      <c r="E48" s="87">
        <v>178922</v>
      </c>
      <c r="F48" s="85">
        <v>9689</v>
      </c>
      <c r="G48" s="86">
        <v>5193</v>
      </c>
      <c r="H48" s="87">
        <v>4496</v>
      </c>
      <c r="I48" s="86">
        <v>8095</v>
      </c>
      <c r="J48" s="86">
        <v>4223</v>
      </c>
      <c r="K48" s="87">
        <v>3872</v>
      </c>
    </row>
    <row r="49" spans="2:11" hidden="1">
      <c r="B49" s="84" t="s">
        <v>8</v>
      </c>
      <c r="C49" s="85">
        <f>M19</f>
        <v>85917</v>
      </c>
      <c r="D49" s="86">
        <v>42361</v>
      </c>
      <c r="E49" s="87">
        <v>43556</v>
      </c>
      <c r="F49" s="85">
        <v>5480</v>
      </c>
      <c r="G49" s="86">
        <v>3015</v>
      </c>
      <c r="H49" s="87">
        <v>2465</v>
      </c>
      <c r="I49" s="86">
        <v>1793</v>
      </c>
      <c r="J49" s="86">
        <v>903</v>
      </c>
      <c r="K49" s="87">
        <v>890</v>
      </c>
    </row>
    <row r="50" spans="2:11" hidden="1">
      <c r="B50" s="84" t="s">
        <v>9</v>
      </c>
      <c r="C50" s="85">
        <f>N20</f>
        <v>162281</v>
      </c>
      <c r="D50" s="86">
        <v>81241</v>
      </c>
      <c r="E50" s="87">
        <v>81040</v>
      </c>
      <c r="F50" s="85">
        <v>6938</v>
      </c>
      <c r="G50" s="86">
        <v>3465</v>
      </c>
      <c r="H50" s="87">
        <v>3473</v>
      </c>
      <c r="I50" s="86">
        <v>2134</v>
      </c>
      <c r="J50" s="86">
        <v>1117</v>
      </c>
      <c r="K50" s="87">
        <v>1017</v>
      </c>
    </row>
    <row r="51" spans="2:11" hidden="1">
      <c r="B51" s="84" t="s">
        <v>10</v>
      </c>
      <c r="C51" s="85">
        <f>O21</f>
        <v>541040</v>
      </c>
      <c r="D51" s="86">
        <v>270924</v>
      </c>
      <c r="E51" s="87">
        <v>270116</v>
      </c>
      <c r="F51" s="85">
        <v>18742</v>
      </c>
      <c r="G51" s="86">
        <v>9292</v>
      </c>
      <c r="H51" s="87">
        <v>9450</v>
      </c>
      <c r="I51" s="86">
        <v>12704</v>
      </c>
      <c r="J51" s="86">
        <v>6243</v>
      </c>
      <c r="K51" s="87">
        <v>6461</v>
      </c>
    </row>
    <row r="52" spans="2:11" hidden="1">
      <c r="B52" s="84" t="s">
        <v>11</v>
      </c>
      <c r="C52" s="85">
        <f>P22</f>
        <v>1414025</v>
      </c>
      <c r="D52" s="86">
        <v>698376</v>
      </c>
      <c r="E52" s="87">
        <v>715649</v>
      </c>
      <c r="F52" s="85">
        <v>83588</v>
      </c>
      <c r="G52" s="86">
        <v>40642</v>
      </c>
      <c r="H52" s="87">
        <v>42946</v>
      </c>
      <c r="I52" s="86">
        <v>20910</v>
      </c>
      <c r="J52" s="86">
        <v>10590</v>
      </c>
      <c r="K52" s="87">
        <v>10320</v>
      </c>
    </row>
    <row r="53" spans="2:11" hidden="1">
      <c r="B53" s="84" t="s">
        <v>31</v>
      </c>
      <c r="C53" s="85">
        <f>Q23</f>
        <v>63597</v>
      </c>
      <c r="D53" s="86">
        <v>31498</v>
      </c>
      <c r="E53" s="87">
        <v>32099</v>
      </c>
      <c r="F53" s="85">
        <v>2222</v>
      </c>
      <c r="G53" s="86">
        <v>1279</v>
      </c>
      <c r="H53" s="87">
        <v>943</v>
      </c>
      <c r="I53" s="86">
        <v>1245</v>
      </c>
      <c r="J53" s="86">
        <v>682</v>
      </c>
      <c r="K53" s="87">
        <v>563</v>
      </c>
    </row>
    <row r="54" spans="2:11" hidden="1">
      <c r="B54" s="84" t="s">
        <v>12</v>
      </c>
      <c r="C54" s="85">
        <f>R24</f>
        <v>126871</v>
      </c>
      <c r="D54" s="86">
        <v>62230</v>
      </c>
      <c r="E54" s="87">
        <v>64641</v>
      </c>
      <c r="F54" s="85">
        <v>4319</v>
      </c>
      <c r="G54" s="86">
        <v>2365</v>
      </c>
      <c r="H54" s="87">
        <v>1954</v>
      </c>
      <c r="I54" s="86">
        <v>2957</v>
      </c>
      <c r="J54" s="86">
        <v>1377</v>
      </c>
      <c r="K54" s="87">
        <v>1580</v>
      </c>
    </row>
    <row r="55" spans="2:11" hidden="1">
      <c r="B55" s="84" t="s">
        <v>13</v>
      </c>
      <c r="C55" s="85">
        <f>S25</f>
        <v>136890</v>
      </c>
      <c r="D55" s="86">
        <v>69582</v>
      </c>
      <c r="E55" s="87">
        <v>67308</v>
      </c>
      <c r="F55" s="85">
        <v>6312</v>
      </c>
      <c r="G55" s="86">
        <v>3097</v>
      </c>
      <c r="H55" s="87">
        <v>3215</v>
      </c>
      <c r="I55" s="86">
        <v>1882</v>
      </c>
      <c r="J55" s="86">
        <v>931</v>
      </c>
      <c r="K55" s="87">
        <v>951</v>
      </c>
    </row>
    <row r="56" spans="2:11" hidden="1">
      <c r="B56" s="84" t="s">
        <v>14</v>
      </c>
      <c r="C56" s="85">
        <f>T26</f>
        <v>89948</v>
      </c>
      <c r="D56" s="86">
        <v>45456</v>
      </c>
      <c r="E56" s="87">
        <v>44492</v>
      </c>
      <c r="F56" s="85">
        <v>6265</v>
      </c>
      <c r="G56" s="86">
        <v>3584</v>
      </c>
      <c r="H56" s="87">
        <v>2681</v>
      </c>
      <c r="I56" s="86">
        <v>621</v>
      </c>
      <c r="J56" s="86">
        <v>342</v>
      </c>
      <c r="K56" s="87">
        <v>279</v>
      </c>
    </row>
    <row r="57" spans="2:11" hidden="1">
      <c r="B57" s="84" t="s">
        <v>15</v>
      </c>
      <c r="C57" s="85">
        <f>U27</f>
        <v>49255</v>
      </c>
      <c r="D57" s="86">
        <v>25106</v>
      </c>
      <c r="E57" s="87">
        <v>24149</v>
      </c>
      <c r="F57" s="85">
        <v>4521</v>
      </c>
      <c r="G57" s="86">
        <v>2554</v>
      </c>
      <c r="H57" s="87">
        <v>1967</v>
      </c>
      <c r="I57" s="86">
        <v>533</v>
      </c>
      <c r="J57" s="86">
        <v>277</v>
      </c>
      <c r="K57" s="87">
        <v>256</v>
      </c>
    </row>
    <row r="58" spans="2:11" hidden="1">
      <c r="B58" s="88" t="s">
        <v>16</v>
      </c>
      <c r="C58" s="85">
        <f>V28</f>
        <v>12274</v>
      </c>
      <c r="D58" s="90">
        <v>6337</v>
      </c>
      <c r="E58" s="91">
        <v>5937</v>
      </c>
      <c r="F58" s="89">
        <v>1185</v>
      </c>
      <c r="G58" s="90">
        <v>739</v>
      </c>
      <c r="H58" s="91">
        <v>446</v>
      </c>
      <c r="I58" s="90">
        <v>134</v>
      </c>
      <c r="J58" s="90">
        <v>73</v>
      </c>
      <c r="K58" s="91">
        <v>61</v>
      </c>
    </row>
    <row r="59" spans="2:11" hidden="1">
      <c r="C59" s="6"/>
    </row>
    <row r="60" spans="2:11" hidden="1"/>
  </sheetData>
  <mergeCells count="11">
    <mergeCell ref="X7:X8"/>
    <mergeCell ref="Y7:Y8"/>
    <mergeCell ref="D6:Y6"/>
    <mergeCell ref="C6:C8"/>
    <mergeCell ref="B39:B40"/>
    <mergeCell ref="C39:E39"/>
    <mergeCell ref="F39:H39"/>
    <mergeCell ref="I39:K39"/>
    <mergeCell ref="B6:B8"/>
    <mergeCell ref="D7:D8"/>
    <mergeCell ref="E7:W7"/>
  </mergeCells>
  <hyperlinks>
    <hyperlink ref="B1" location="INDICE!B12" display="Volver al índice" xr:uid="{00000000-0004-0000-0200-000000000000}"/>
  </hyperlinks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8" tint="-0.249977111117893"/>
  </sheetPr>
  <dimension ref="A1:W33"/>
  <sheetViews>
    <sheetView showGridLines="0" zoomScale="90" zoomScaleNormal="90" workbookViewId="0">
      <pane ySplit="1" topLeftCell="A2" activePane="bottomLeft" state="frozen"/>
      <selection pane="bottomLeft" activeCell="B1" sqref="B1"/>
    </sheetView>
  </sheetViews>
  <sheetFormatPr baseColWidth="10" defaultRowHeight="15"/>
  <cols>
    <col min="1" max="1" width="3.7109375" customWidth="1"/>
    <col min="2" max="2" width="43.140625" customWidth="1"/>
    <col min="3" max="7" width="14.7109375" customWidth="1"/>
  </cols>
  <sheetData>
    <row r="1" spans="1:23" ht="15" customHeight="1">
      <c r="B1" s="220" t="s">
        <v>90</v>
      </c>
    </row>
    <row r="2" spans="1:23" ht="15" customHeight="1">
      <c r="B2" s="22" t="s">
        <v>400</v>
      </c>
      <c r="C2" s="22"/>
      <c r="D2" s="23"/>
      <c r="E2" s="23"/>
      <c r="F2" s="23"/>
      <c r="G2" s="23"/>
      <c r="H2" s="23"/>
      <c r="I2" s="23"/>
    </row>
    <row r="3" spans="1:23" ht="15" customHeight="1">
      <c r="B3" s="289" t="s">
        <v>425</v>
      </c>
      <c r="C3" s="289"/>
      <c r="D3" s="289"/>
      <c r="E3" s="289"/>
      <c r="F3" s="289"/>
      <c r="G3" s="289"/>
      <c r="H3" s="23"/>
      <c r="I3" s="23"/>
    </row>
    <row r="4" spans="1:23" ht="6" customHeight="1">
      <c r="B4" s="104"/>
      <c r="C4" s="104"/>
      <c r="D4" s="104"/>
      <c r="E4" s="104"/>
      <c r="F4" s="104"/>
      <c r="G4" s="104"/>
      <c r="H4" s="23"/>
      <c r="I4" s="23"/>
    </row>
    <row r="5" spans="1:23" s="116" customFormat="1" ht="27" customHeight="1">
      <c r="A5" s="35"/>
      <c r="B5" s="271" t="s">
        <v>414</v>
      </c>
      <c r="C5" s="272" t="s">
        <v>1</v>
      </c>
      <c r="D5" s="272" t="s">
        <v>0</v>
      </c>
      <c r="E5" s="272"/>
      <c r="F5" s="272"/>
      <c r="G5" s="272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</row>
    <row r="6" spans="1:23" s="23" customFormat="1" ht="27" customHeight="1">
      <c r="B6" s="271"/>
      <c r="C6" s="272"/>
      <c r="D6" s="272" t="s">
        <v>389</v>
      </c>
      <c r="E6" s="272" t="s">
        <v>390</v>
      </c>
      <c r="F6" s="272" t="s">
        <v>387</v>
      </c>
      <c r="G6" s="272" t="s">
        <v>19</v>
      </c>
    </row>
    <row r="7" spans="1:23" s="23" customFormat="1" ht="24.75" customHeight="1">
      <c r="B7" s="271"/>
      <c r="C7" s="272"/>
      <c r="D7" s="272"/>
      <c r="E7" s="272"/>
      <c r="F7" s="272"/>
      <c r="G7" s="272"/>
    </row>
    <row r="8" spans="1:23" s="23" customFormat="1" ht="6" customHeight="1">
      <c r="B8" s="28"/>
      <c r="C8" s="28"/>
      <c r="D8" s="29"/>
      <c r="E8" s="28"/>
      <c r="F8" s="28"/>
      <c r="G8" s="30"/>
    </row>
    <row r="9" spans="1:23" s="23" customFormat="1" ht="14.25">
      <c r="B9" s="42" t="s">
        <v>1</v>
      </c>
      <c r="C9" s="92">
        <v>1836309</v>
      </c>
      <c r="D9" s="48">
        <v>910361</v>
      </c>
      <c r="E9" s="48">
        <v>794357</v>
      </c>
      <c r="F9" s="48">
        <v>38799</v>
      </c>
      <c r="G9" s="48">
        <v>92792</v>
      </c>
    </row>
    <row r="10" spans="1:23" s="23" customFormat="1" ht="14.25">
      <c r="B10" s="8" t="s">
        <v>273</v>
      </c>
      <c r="C10" s="93">
        <v>67785</v>
      </c>
      <c r="D10" s="46">
        <v>35782</v>
      </c>
      <c r="E10" s="46">
        <v>26644</v>
      </c>
      <c r="F10" s="49">
        <v>1041</v>
      </c>
      <c r="G10" s="46">
        <v>4318</v>
      </c>
    </row>
    <row r="11" spans="1:23" s="23" customFormat="1" ht="14.25">
      <c r="B11" s="8" t="s">
        <v>274</v>
      </c>
      <c r="C11" s="93">
        <v>229979</v>
      </c>
      <c r="D11" s="46">
        <v>106383</v>
      </c>
      <c r="E11" s="46">
        <v>107897</v>
      </c>
      <c r="F11" s="49">
        <v>3978</v>
      </c>
      <c r="G11" s="46">
        <v>11721</v>
      </c>
    </row>
    <row r="12" spans="1:23" s="23" customFormat="1" ht="14.25">
      <c r="B12" s="8" t="s">
        <v>275</v>
      </c>
      <c r="C12" s="93">
        <v>107881</v>
      </c>
      <c r="D12" s="46">
        <v>48840</v>
      </c>
      <c r="E12" s="46">
        <v>50853</v>
      </c>
      <c r="F12" s="49">
        <v>3627</v>
      </c>
      <c r="G12" s="46">
        <v>4561</v>
      </c>
    </row>
    <row r="13" spans="1:23" s="23" customFormat="1" ht="14.25">
      <c r="B13" s="8" t="s">
        <v>276</v>
      </c>
      <c r="C13" s="93">
        <v>27131</v>
      </c>
      <c r="D13" s="46">
        <v>16661</v>
      </c>
      <c r="E13" s="46">
        <v>8913</v>
      </c>
      <c r="F13" s="49">
        <v>376</v>
      </c>
      <c r="G13" s="46">
        <v>1181</v>
      </c>
    </row>
    <row r="14" spans="1:23" s="23" customFormat="1" ht="14.25">
      <c r="B14" s="8" t="s">
        <v>277</v>
      </c>
      <c r="C14" s="93">
        <v>67667</v>
      </c>
      <c r="D14" s="46">
        <v>47377</v>
      </c>
      <c r="E14" s="46">
        <v>16289</v>
      </c>
      <c r="F14" s="49">
        <v>1282</v>
      </c>
      <c r="G14" s="46">
        <v>2719</v>
      </c>
    </row>
    <row r="15" spans="1:23" s="23" customFormat="1" ht="14.25">
      <c r="B15" s="8" t="s">
        <v>278</v>
      </c>
      <c r="C15" s="93">
        <v>90790</v>
      </c>
      <c r="D15" s="46">
        <v>50633</v>
      </c>
      <c r="E15" s="46">
        <v>34246</v>
      </c>
      <c r="F15" s="49">
        <v>1790</v>
      </c>
      <c r="G15" s="46">
        <v>4121</v>
      </c>
    </row>
    <row r="16" spans="1:23" s="23" customFormat="1" ht="14.25">
      <c r="B16" s="8" t="s">
        <v>279</v>
      </c>
      <c r="C16" s="93">
        <v>124239</v>
      </c>
      <c r="D16" s="46">
        <v>59942</v>
      </c>
      <c r="E16" s="46">
        <v>55250</v>
      </c>
      <c r="F16" s="49">
        <v>3510</v>
      </c>
      <c r="G16" s="46">
        <v>5537</v>
      </c>
    </row>
    <row r="17" spans="2:7" s="23" customFormat="1" ht="14.25">
      <c r="B17" s="8" t="s">
        <v>280</v>
      </c>
      <c r="C17" s="93">
        <v>135948</v>
      </c>
      <c r="D17" s="46">
        <v>64891</v>
      </c>
      <c r="E17" s="46">
        <v>63196</v>
      </c>
      <c r="F17" s="49">
        <v>2116</v>
      </c>
      <c r="G17" s="46">
        <v>5745</v>
      </c>
    </row>
    <row r="18" spans="2:7" s="23" customFormat="1" ht="14.25">
      <c r="B18" s="8" t="s">
        <v>281</v>
      </c>
      <c r="C18" s="93">
        <v>251016</v>
      </c>
      <c r="D18" s="46">
        <v>140285</v>
      </c>
      <c r="E18" s="46">
        <v>91488</v>
      </c>
      <c r="F18" s="49">
        <v>5234</v>
      </c>
      <c r="G18" s="46">
        <v>14009</v>
      </c>
    </row>
    <row r="19" spans="2:7" s="23" customFormat="1" ht="14.25">
      <c r="B19" s="8" t="s">
        <v>282</v>
      </c>
      <c r="C19" s="93">
        <v>83126</v>
      </c>
      <c r="D19" s="46">
        <v>38127</v>
      </c>
      <c r="E19" s="46">
        <v>37932</v>
      </c>
      <c r="F19" s="49">
        <v>2703</v>
      </c>
      <c r="G19" s="46">
        <v>4364</v>
      </c>
    </row>
    <row r="20" spans="2:7" s="23" customFormat="1" ht="14.25">
      <c r="B20" s="8" t="s">
        <v>283</v>
      </c>
      <c r="C20" s="93">
        <v>9900</v>
      </c>
      <c r="D20" s="46">
        <v>7488</v>
      </c>
      <c r="E20" s="46">
        <v>1998</v>
      </c>
      <c r="F20" s="49">
        <v>104</v>
      </c>
      <c r="G20" s="46">
        <v>310</v>
      </c>
    </row>
    <row r="21" spans="2:7" s="23" customFormat="1" ht="14.25">
      <c r="B21" s="8" t="s">
        <v>284</v>
      </c>
      <c r="C21" s="93">
        <v>114379</v>
      </c>
      <c r="D21" s="46">
        <v>48710</v>
      </c>
      <c r="E21" s="46">
        <v>57791</v>
      </c>
      <c r="F21" s="49">
        <v>1971</v>
      </c>
      <c r="G21" s="46">
        <v>5907</v>
      </c>
    </row>
    <row r="22" spans="2:7" s="23" customFormat="1" ht="14.25">
      <c r="B22" s="8" t="s">
        <v>285</v>
      </c>
      <c r="C22" s="93">
        <v>56071</v>
      </c>
      <c r="D22" s="46">
        <v>24912</v>
      </c>
      <c r="E22" s="46">
        <v>27045</v>
      </c>
      <c r="F22" s="49">
        <v>925</v>
      </c>
      <c r="G22" s="46">
        <v>3189</v>
      </c>
    </row>
    <row r="23" spans="2:7" s="23" customFormat="1" ht="14.25">
      <c r="B23" s="8" t="s">
        <v>286</v>
      </c>
      <c r="C23" s="93">
        <v>220598</v>
      </c>
      <c r="D23" s="46">
        <v>106338</v>
      </c>
      <c r="E23" s="46">
        <v>97737</v>
      </c>
      <c r="F23" s="49">
        <v>5666</v>
      </c>
      <c r="G23" s="46">
        <v>10857</v>
      </c>
    </row>
    <row r="24" spans="2:7" s="23" customFormat="1" ht="14.25">
      <c r="B24" s="8" t="s">
        <v>287</v>
      </c>
      <c r="C24" s="93">
        <v>70163</v>
      </c>
      <c r="D24" s="46">
        <v>27957</v>
      </c>
      <c r="E24" s="46">
        <v>37726</v>
      </c>
      <c r="F24" s="49">
        <v>1615</v>
      </c>
      <c r="G24" s="46">
        <v>2865</v>
      </c>
    </row>
    <row r="25" spans="2:7" s="23" customFormat="1" ht="14.25">
      <c r="B25" s="8" t="s">
        <v>288</v>
      </c>
      <c r="C25" s="93">
        <v>35402</v>
      </c>
      <c r="D25" s="46">
        <v>21893</v>
      </c>
      <c r="E25" s="46">
        <v>11728</v>
      </c>
      <c r="F25" s="49">
        <v>611</v>
      </c>
      <c r="G25" s="46">
        <v>1170</v>
      </c>
    </row>
    <row r="26" spans="2:7" s="23" customFormat="1" ht="14.25">
      <c r="B26" s="8" t="s">
        <v>289</v>
      </c>
      <c r="C26" s="93">
        <v>20670</v>
      </c>
      <c r="D26" s="46">
        <v>13341</v>
      </c>
      <c r="E26" s="46">
        <v>6122</v>
      </c>
      <c r="F26" s="49">
        <v>448</v>
      </c>
      <c r="G26" s="46">
        <v>759</v>
      </c>
    </row>
    <row r="27" spans="2:7" s="23" customFormat="1" ht="14.25">
      <c r="B27" s="8" t="s">
        <v>290</v>
      </c>
      <c r="C27" s="93">
        <v>64020</v>
      </c>
      <c r="D27" s="46">
        <v>23575</v>
      </c>
      <c r="E27" s="46">
        <v>34246</v>
      </c>
      <c r="F27" s="49">
        <v>915</v>
      </c>
      <c r="G27" s="46">
        <v>5284</v>
      </c>
    </row>
    <row r="28" spans="2:7" s="23" customFormat="1" ht="14.25">
      <c r="B28" s="8" t="s">
        <v>291</v>
      </c>
      <c r="C28" s="93">
        <v>57581</v>
      </c>
      <c r="D28" s="46">
        <v>26673</v>
      </c>
      <c r="E28" s="46">
        <v>26234</v>
      </c>
      <c r="F28" s="49">
        <v>829</v>
      </c>
      <c r="G28" s="46">
        <v>3845</v>
      </c>
    </row>
    <row r="29" spans="2:7" s="23" customFormat="1" ht="14.25">
      <c r="B29" s="8" t="s">
        <v>105</v>
      </c>
      <c r="C29" s="93">
        <v>1963</v>
      </c>
      <c r="D29" s="46">
        <v>553</v>
      </c>
      <c r="E29" s="46">
        <v>1022</v>
      </c>
      <c r="F29" s="49">
        <v>58</v>
      </c>
      <c r="G29" s="46">
        <v>330</v>
      </c>
    </row>
    <row r="30" spans="2:7" s="23" customFormat="1" ht="14.25">
      <c r="B30" s="34" t="s">
        <v>75</v>
      </c>
      <c r="C30" s="34"/>
      <c r="D30" s="125"/>
      <c r="E30" s="125"/>
      <c r="F30" s="125"/>
      <c r="G30" s="126"/>
    </row>
    <row r="31" spans="2:7" s="23" customFormat="1" ht="14.25"/>
    <row r="32" spans="2:7" s="23" customFormat="1" ht="14.25"/>
    <row r="33" s="23" customFormat="1" ht="14.25"/>
  </sheetData>
  <mergeCells count="8">
    <mergeCell ref="B3:G3"/>
    <mergeCell ref="B5:B7"/>
    <mergeCell ref="D6:D7"/>
    <mergeCell ref="E6:E7"/>
    <mergeCell ref="F6:F7"/>
    <mergeCell ref="G6:G7"/>
    <mergeCell ref="C5:C7"/>
    <mergeCell ref="D5:G5"/>
  </mergeCells>
  <hyperlinks>
    <hyperlink ref="B1" location="INDICE!B39" display="Volver al índice" xr:uid="{00000000-0004-0000-1D00-000000000000}"/>
  </hyperlinks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8" tint="-0.249977111117893"/>
  </sheetPr>
  <dimension ref="A1:Z30"/>
  <sheetViews>
    <sheetView showGridLines="0" zoomScale="98" zoomScaleNormal="98" workbookViewId="0">
      <pane ySplit="1" topLeftCell="A2" activePane="bottomLeft" state="frozen"/>
      <selection pane="bottomLeft" activeCell="B1" sqref="B1"/>
    </sheetView>
  </sheetViews>
  <sheetFormatPr baseColWidth="10" defaultRowHeight="15"/>
  <cols>
    <col min="1" max="1" width="3.7109375" customWidth="1"/>
    <col min="2" max="2" width="30" customWidth="1"/>
    <col min="3" max="6" width="19.7109375" customWidth="1"/>
    <col min="7" max="8" width="14.5703125" customWidth="1"/>
  </cols>
  <sheetData>
    <row r="1" spans="1:26">
      <c r="B1" s="220" t="s">
        <v>90</v>
      </c>
    </row>
    <row r="2" spans="1:26" ht="15" customHeight="1">
      <c r="B2" s="22" t="s">
        <v>368</v>
      </c>
      <c r="C2" s="23"/>
      <c r="D2" s="23"/>
      <c r="E2" s="23"/>
      <c r="F2" s="23"/>
      <c r="G2" s="23"/>
      <c r="H2" s="23"/>
      <c r="I2" s="23"/>
      <c r="J2" s="23"/>
      <c r="K2" s="23"/>
    </row>
    <row r="3" spans="1:26" ht="15" customHeight="1">
      <c r="B3" s="23" t="s">
        <v>494</v>
      </c>
      <c r="C3" s="23"/>
      <c r="D3" s="23"/>
      <c r="E3" s="23"/>
      <c r="F3" s="23"/>
      <c r="G3" s="23"/>
      <c r="H3" s="23"/>
      <c r="I3" s="23"/>
      <c r="J3" s="23"/>
      <c r="K3" s="23"/>
    </row>
    <row r="4" spans="1:26" s="37" customFormat="1" ht="6" customHeight="1">
      <c r="A4" s="35"/>
      <c r="B4" s="36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ht="15" customHeight="1">
      <c r="B5" s="274" t="s">
        <v>352</v>
      </c>
      <c r="C5" s="286" t="s">
        <v>53</v>
      </c>
      <c r="D5" s="287"/>
      <c r="E5" s="287"/>
      <c r="F5" s="287"/>
      <c r="G5" s="287"/>
      <c r="H5" s="276"/>
    </row>
    <row r="6" spans="1:26" ht="24.75" customHeight="1">
      <c r="B6" s="274"/>
      <c r="C6" s="288" t="s">
        <v>416</v>
      </c>
      <c r="D6" s="273" t="s">
        <v>54</v>
      </c>
      <c r="E6" s="273" t="s">
        <v>55</v>
      </c>
      <c r="F6" s="273" t="s">
        <v>56</v>
      </c>
      <c r="G6" s="273" t="s">
        <v>353</v>
      </c>
      <c r="H6" s="273" t="s">
        <v>354</v>
      </c>
    </row>
    <row r="7" spans="1:26" ht="24.75" customHeight="1">
      <c r="B7" s="274"/>
      <c r="C7" s="284"/>
      <c r="D7" s="273"/>
      <c r="E7" s="273"/>
      <c r="F7" s="273"/>
      <c r="G7" s="273"/>
      <c r="H7" s="273"/>
    </row>
    <row r="8" spans="1:26" s="25" customFormat="1" ht="6" customHeight="1">
      <c r="A8" s="24"/>
      <c r="B8" s="28"/>
      <c r="C8" s="28"/>
      <c r="D8" s="29"/>
      <c r="E8" s="28"/>
      <c r="F8" s="28"/>
      <c r="G8" s="30"/>
      <c r="H8" s="30"/>
      <c r="I8" s="17"/>
      <c r="J8" s="17"/>
      <c r="K8" s="31"/>
      <c r="L8" s="31"/>
      <c r="M8" s="31"/>
      <c r="N8" s="32"/>
      <c r="O8" s="26"/>
      <c r="P8" s="33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spans="1:26">
      <c r="B9" s="42" t="s">
        <v>1</v>
      </c>
      <c r="C9" s="48">
        <v>1414025</v>
      </c>
      <c r="D9" s="48">
        <v>83588</v>
      </c>
      <c r="E9" s="48">
        <v>43132</v>
      </c>
      <c r="F9" s="48">
        <f>D9-E9</f>
        <v>40456</v>
      </c>
      <c r="G9" s="48">
        <v>1458487</v>
      </c>
      <c r="H9" s="48">
        <v>1503522</v>
      </c>
      <c r="I9" s="17"/>
    </row>
    <row r="10" spans="1:26">
      <c r="B10" s="8" t="s">
        <v>273</v>
      </c>
      <c r="C10" s="49">
        <v>51274</v>
      </c>
      <c r="D10" s="46">
        <v>2470</v>
      </c>
      <c r="E10" s="46">
        <v>1006</v>
      </c>
      <c r="F10" s="49">
        <f t="shared" ref="F10:F29" si="0">D10-E10</f>
        <v>1464</v>
      </c>
      <c r="G10" s="46">
        <v>50126</v>
      </c>
      <c r="H10" s="46">
        <v>54029</v>
      </c>
      <c r="I10" s="17"/>
      <c r="J10" s="53"/>
    </row>
    <row r="11" spans="1:26">
      <c r="B11" s="8" t="s">
        <v>274</v>
      </c>
      <c r="C11" s="49">
        <v>178882</v>
      </c>
      <c r="D11" s="46">
        <v>8770</v>
      </c>
      <c r="E11" s="46">
        <v>4764</v>
      </c>
      <c r="F11" s="49">
        <f t="shared" si="0"/>
        <v>4006</v>
      </c>
      <c r="G11" s="46">
        <v>181087</v>
      </c>
      <c r="H11" s="46">
        <v>188311</v>
      </c>
      <c r="I11" s="17"/>
      <c r="J11" s="53"/>
    </row>
    <row r="12" spans="1:26">
      <c r="B12" s="8" t="s">
        <v>275</v>
      </c>
      <c r="C12" s="49">
        <v>83602</v>
      </c>
      <c r="D12" s="46">
        <v>6915</v>
      </c>
      <c r="E12" s="46">
        <v>3915</v>
      </c>
      <c r="F12" s="49">
        <f t="shared" si="0"/>
        <v>3000</v>
      </c>
      <c r="G12" s="46">
        <v>94480</v>
      </c>
      <c r="H12" s="46">
        <v>90938</v>
      </c>
      <c r="I12" s="17"/>
      <c r="J12" s="53"/>
    </row>
    <row r="13" spans="1:26">
      <c r="B13" s="8" t="s">
        <v>276</v>
      </c>
      <c r="C13" s="49">
        <v>21842</v>
      </c>
      <c r="D13" s="46">
        <v>693</v>
      </c>
      <c r="E13" s="46">
        <v>326</v>
      </c>
      <c r="F13" s="49">
        <f t="shared" si="0"/>
        <v>367</v>
      </c>
      <c r="G13" s="46">
        <v>21595</v>
      </c>
      <c r="H13" s="46">
        <v>22661</v>
      </c>
      <c r="I13" s="17"/>
      <c r="J13" s="53"/>
    </row>
    <row r="14" spans="1:26">
      <c r="B14" s="8" t="s">
        <v>277</v>
      </c>
      <c r="C14" s="49">
        <v>53517</v>
      </c>
      <c r="D14" s="46">
        <v>1735</v>
      </c>
      <c r="E14" s="46">
        <v>1030</v>
      </c>
      <c r="F14" s="49">
        <f>D14-E14</f>
        <v>705</v>
      </c>
      <c r="G14" s="46">
        <v>53337</v>
      </c>
      <c r="H14" s="46">
        <v>55416</v>
      </c>
      <c r="I14" s="17"/>
      <c r="J14" s="53"/>
    </row>
    <row r="15" spans="1:26">
      <c r="B15" s="8" t="s">
        <v>278</v>
      </c>
      <c r="C15" s="49">
        <v>70722</v>
      </c>
      <c r="D15" s="46">
        <v>3499</v>
      </c>
      <c r="E15" s="46">
        <v>1719</v>
      </c>
      <c r="F15" s="49">
        <f t="shared" si="0"/>
        <v>1780</v>
      </c>
      <c r="G15" s="46">
        <v>69640</v>
      </c>
      <c r="H15" s="46">
        <v>74617</v>
      </c>
      <c r="I15" s="17"/>
      <c r="J15" s="53"/>
    </row>
    <row r="16" spans="1:26">
      <c r="B16" s="8" t="s">
        <v>279</v>
      </c>
      <c r="C16" s="49">
        <v>95943</v>
      </c>
      <c r="D16" s="46">
        <v>7738</v>
      </c>
      <c r="E16" s="46">
        <v>4937</v>
      </c>
      <c r="F16" s="49">
        <f t="shared" si="0"/>
        <v>2801</v>
      </c>
      <c r="G16" s="46">
        <v>106603</v>
      </c>
      <c r="H16" s="46">
        <v>104041</v>
      </c>
      <c r="I16" s="17"/>
      <c r="J16" s="53"/>
    </row>
    <row r="17" spans="2:10">
      <c r="B17" s="8" t="s">
        <v>280</v>
      </c>
      <c r="C17" s="49">
        <v>103760</v>
      </c>
      <c r="D17" s="46">
        <v>7598</v>
      </c>
      <c r="E17" s="46">
        <v>2503</v>
      </c>
      <c r="F17" s="49">
        <f t="shared" si="0"/>
        <v>5095</v>
      </c>
      <c r="G17" s="46">
        <v>102962</v>
      </c>
      <c r="H17" s="46">
        <v>111872</v>
      </c>
      <c r="I17" s="17"/>
      <c r="J17" s="53"/>
    </row>
    <row r="18" spans="2:10">
      <c r="B18" s="8" t="s">
        <v>281</v>
      </c>
      <c r="C18" s="49">
        <v>191451</v>
      </c>
      <c r="D18" s="46">
        <v>11296</v>
      </c>
      <c r="E18" s="46">
        <v>5270</v>
      </c>
      <c r="F18" s="49">
        <f t="shared" si="0"/>
        <v>6026</v>
      </c>
      <c r="G18" s="46">
        <v>195728</v>
      </c>
      <c r="H18" s="46">
        <v>203295</v>
      </c>
      <c r="I18" s="17"/>
      <c r="J18" s="53"/>
    </row>
    <row r="19" spans="2:10">
      <c r="B19" s="8" t="s">
        <v>282</v>
      </c>
      <c r="C19" s="49">
        <v>62401</v>
      </c>
      <c r="D19" s="46">
        <v>5189</v>
      </c>
      <c r="E19" s="46">
        <v>2999</v>
      </c>
      <c r="F19" s="49">
        <f t="shared" si="0"/>
        <v>2190</v>
      </c>
      <c r="G19" s="46">
        <v>67163</v>
      </c>
      <c r="H19" s="46">
        <v>67846</v>
      </c>
      <c r="I19" s="17"/>
      <c r="J19" s="53"/>
    </row>
    <row r="20" spans="2:10">
      <c r="B20" s="8" t="s">
        <v>283</v>
      </c>
      <c r="C20" s="49">
        <v>8440</v>
      </c>
      <c r="D20" s="46">
        <v>199</v>
      </c>
      <c r="E20" s="46">
        <v>135</v>
      </c>
      <c r="F20" s="49">
        <f t="shared" si="0"/>
        <v>64</v>
      </c>
      <c r="G20" s="46">
        <v>8516</v>
      </c>
      <c r="H20" s="46">
        <v>8657</v>
      </c>
      <c r="I20" s="17"/>
      <c r="J20" s="53"/>
    </row>
    <row r="21" spans="2:10">
      <c r="B21" s="8" t="s">
        <v>284</v>
      </c>
      <c r="C21" s="49">
        <v>88983</v>
      </c>
      <c r="D21" s="46">
        <v>4704</v>
      </c>
      <c r="E21" s="46">
        <v>2553</v>
      </c>
      <c r="F21" s="49">
        <f t="shared" si="0"/>
        <v>2151</v>
      </c>
      <c r="G21" s="46">
        <v>92288</v>
      </c>
      <c r="H21" s="46">
        <v>94037</v>
      </c>
      <c r="I21" s="17"/>
      <c r="J21" s="53"/>
    </row>
    <row r="22" spans="2:10">
      <c r="B22" s="8" t="s">
        <v>285</v>
      </c>
      <c r="C22" s="49">
        <v>42696</v>
      </c>
      <c r="D22" s="46">
        <v>1939</v>
      </c>
      <c r="E22" s="46">
        <v>779</v>
      </c>
      <c r="F22" s="49">
        <f t="shared" si="0"/>
        <v>1160</v>
      </c>
      <c r="G22" s="46">
        <v>42949</v>
      </c>
      <c r="H22" s="46">
        <v>44829</v>
      </c>
      <c r="I22" s="17"/>
      <c r="J22" s="53"/>
    </row>
    <row r="23" spans="2:10">
      <c r="B23" s="8" t="s">
        <v>286</v>
      </c>
      <c r="C23" s="49">
        <v>169711</v>
      </c>
      <c r="D23" s="46">
        <v>9837</v>
      </c>
      <c r="E23" s="46">
        <v>5883</v>
      </c>
      <c r="F23" s="49">
        <f t="shared" si="0"/>
        <v>3954</v>
      </c>
      <c r="G23" s="46">
        <v>181668</v>
      </c>
      <c r="H23" s="46">
        <v>180137</v>
      </c>
      <c r="I23" s="17"/>
      <c r="J23" s="53"/>
    </row>
    <row r="24" spans="2:10">
      <c r="B24" s="8" t="s">
        <v>287</v>
      </c>
      <c r="C24" s="49">
        <v>54603</v>
      </c>
      <c r="D24" s="46">
        <v>3555</v>
      </c>
      <c r="E24" s="46">
        <v>1750</v>
      </c>
      <c r="F24" s="49">
        <f t="shared" si="0"/>
        <v>1805</v>
      </c>
      <c r="G24" s="46">
        <v>56966</v>
      </c>
      <c r="H24" s="46">
        <v>58359</v>
      </c>
      <c r="I24" s="17"/>
      <c r="J24" s="53"/>
    </row>
    <row r="25" spans="2:10">
      <c r="B25" s="8" t="s">
        <v>288</v>
      </c>
      <c r="C25" s="49">
        <v>27751</v>
      </c>
      <c r="D25" s="46">
        <v>1267</v>
      </c>
      <c r="E25" s="46">
        <v>539</v>
      </c>
      <c r="F25" s="49">
        <f t="shared" si="0"/>
        <v>728</v>
      </c>
      <c r="G25" s="46">
        <v>26847</v>
      </c>
      <c r="H25" s="46">
        <v>29161</v>
      </c>
      <c r="I25" s="17"/>
      <c r="J25" s="53"/>
    </row>
    <row r="26" spans="2:10">
      <c r="B26" s="8" t="s">
        <v>289</v>
      </c>
      <c r="C26" s="49">
        <v>16435</v>
      </c>
      <c r="D26" s="46">
        <v>814</v>
      </c>
      <c r="E26" s="46">
        <v>551</v>
      </c>
      <c r="F26" s="49">
        <f t="shared" si="0"/>
        <v>263</v>
      </c>
      <c r="G26" s="46">
        <v>16728</v>
      </c>
      <c r="H26" s="46">
        <v>17315</v>
      </c>
      <c r="I26" s="17"/>
      <c r="J26" s="53"/>
    </row>
    <row r="27" spans="2:10">
      <c r="B27" s="8" t="s">
        <v>290</v>
      </c>
      <c r="C27" s="49">
        <v>47423</v>
      </c>
      <c r="D27" s="46">
        <v>2956</v>
      </c>
      <c r="E27" s="46">
        <v>1005</v>
      </c>
      <c r="F27" s="49">
        <f t="shared" si="0"/>
        <v>1951</v>
      </c>
      <c r="G27" s="46">
        <v>44370</v>
      </c>
      <c r="H27" s="46">
        <v>50768</v>
      </c>
      <c r="I27" s="17"/>
      <c r="J27" s="53"/>
    </row>
    <row r="28" spans="2:10">
      <c r="B28" s="8" t="s">
        <v>291</v>
      </c>
      <c r="C28" s="49">
        <v>43682</v>
      </c>
      <c r="D28" s="46">
        <v>2165</v>
      </c>
      <c r="E28" s="46">
        <v>622</v>
      </c>
      <c r="F28" s="49">
        <f t="shared" si="0"/>
        <v>1543</v>
      </c>
      <c r="G28" s="46">
        <v>41505</v>
      </c>
      <c r="H28" s="46">
        <v>46071</v>
      </c>
      <c r="I28" s="17"/>
      <c r="J28" s="53"/>
    </row>
    <row r="29" spans="2:10">
      <c r="B29" s="4" t="s">
        <v>105</v>
      </c>
      <c r="C29" s="50">
        <v>907</v>
      </c>
      <c r="D29" s="46">
        <v>249</v>
      </c>
      <c r="E29" s="46">
        <v>846</v>
      </c>
      <c r="F29" s="49">
        <f t="shared" si="0"/>
        <v>-597</v>
      </c>
      <c r="G29" s="46">
        <v>3929</v>
      </c>
      <c r="H29" s="46">
        <v>1162</v>
      </c>
      <c r="I29" s="17"/>
      <c r="J29" s="53"/>
    </row>
    <row r="30" spans="2:10">
      <c r="B30" s="34" t="s">
        <v>75</v>
      </c>
      <c r="C30" s="6"/>
      <c r="D30" s="6"/>
      <c r="E30" s="6"/>
      <c r="F30" s="6"/>
      <c r="G30" s="9"/>
      <c r="H30" s="6"/>
    </row>
  </sheetData>
  <mergeCells count="8">
    <mergeCell ref="H6:H7"/>
    <mergeCell ref="B5:B7"/>
    <mergeCell ref="D6:D7"/>
    <mergeCell ref="E6:E7"/>
    <mergeCell ref="F6:F7"/>
    <mergeCell ref="G6:G7"/>
    <mergeCell ref="C5:H5"/>
    <mergeCell ref="C6:C7"/>
  </mergeCells>
  <hyperlinks>
    <hyperlink ref="B1" location="INDICE!B40" display="Volver al índice" xr:uid="{00000000-0004-0000-1E00-000000000000}"/>
  </hyperlinks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8" tint="-0.249977111117893"/>
  </sheetPr>
  <dimension ref="A1:W28"/>
  <sheetViews>
    <sheetView showGridLines="0" zoomScale="90" zoomScaleNormal="90" workbookViewId="0">
      <pane ySplit="1" topLeftCell="A2" activePane="bottomLeft" state="frozen"/>
      <selection pane="bottomLeft" activeCell="B1" sqref="B1"/>
    </sheetView>
  </sheetViews>
  <sheetFormatPr baseColWidth="10" defaultRowHeight="15"/>
  <cols>
    <col min="1" max="1" width="3.7109375" customWidth="1"/>
    <col min="2" max="2" width="43.140625" customWidth="1"/>
    <col min="3" max="7" width="14.7109375" customWidth="1"/>
  </cols>
  <sheetData>
    <row r="1" spans="1:23" ht="15" customHeight="1">
      <c r="B1" s="220" t="s">
        <v>90</v>
      </c>
    </row>
    <row r="2" spans="1:23" ht="15" customHeight="1">
      <c r="B2" s="22" t="s">
        <v>401</v>
      </c>
      <c r="C2" s="22"/>
      <c r="D2" s="23"/>
      <c r="E2" s="23"/>
      <c r="F2" s="23"/>
      <c r="G2" s="23"/>
      <c r="H2" s="23"/>
      <c r="I2" s="23"/>
    </row>
    <row r="3" spans="1:23" ht="15" customHeight="1">
      <c r="B3" s="289" t="s">
        <v>426</v>
      </c>
      <c r="C3" s="289"/>
      <c r="D3" s="289"/>
      <c r="E3" s="289"/>
      <c r="F3" s="289"/>
      <c r="G3" s="289"/>
      <c r="H3" s="23"/>
      <c r="I3" s="23"/>
    </row>
    <row r="4" spans="1:23" ht="6" customHeight="1">
      <c r="B4" s="104"/>
      <c r="C4" s="104"/>
      <c r="D4" s="104"/>
      <c r="E4" s="104"/>
      <c r="F4" s="104"/>
      <c r="G4" s="104"/>
      <c r="H4" s="23"/>
      <c r="I4" s="23"/>
    </row>
    <row r="5" spans="1:23" s="116" customFormat="1" ht="27" customHeight="1">
      <c r="A5" s="35"/>
      <c r="B5" s="271" t="s">
        <v>414</v>
      </c>
      <c r="C5" s="272" t="s">
        <v>1</v>
      </c>
      <c r="D5" s="272" t="s">
        <v>0</v>
      </c>
      <c r="E5" s="272"/>
      <c r="F5" s="272"/>
      <c r="G5" s="272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</row>
    <row r="6" spans="1:23" s="23" customFormat="1" ht="27" customHeight="1">
      <c r="B6" s="271"/>
      <c r="C6" s="272"/>
      <c r="D6" s="272" t="s">
        <v>389</v>
      </c>
      <c r="E6" s="272" t="s">
        <v>390</v>
      </c>
      <c r="F6" s="272" t="s">
        <v>387</v>
      </c>
      <c r="G6" s="272" t="s">
        <v>19</v>
      </c>
    </row>
    <row r="7" spans="1:23" s="23" customFormat="1" ht="24.75" customHeight="1">
      <c r="B7" s="271"/>
      <c r="C7" s="272"/>
      <c r="D7" s="272"/>
      <c r="E7" s="272"/>
      <c r="F7" s="272"/>
      <c r="G7" s="272"/>
    </row>
    <row r="8" spans="1:23" s="23" customFormat="1" ht="6" customHeight="1">
      <c r="B8" s="28"/>
      <c r="C8" s="28"/>
      <c r="D8" s="29"/>
      <c r="E8" s="28"/>
      <c r="F8" s="28"/>
      <c r="G8" s="30"/>
    </row>
    <row r="9" spans="1:23" s="23" customFormat="1" ht="14.25">
      <c r="B9" s="42" t="s">
        <v>1</v>
      </c>
      <c r="C9" s="92">
        <v>75700</v>
      </c>
      <c r="D9" s="48">
        <v>53594</v>
      </c>
      <c r="E9" s="48">
        <v>18051</v>
      </c>
      <c r="F9" s="48">
        <v>2078</v>
      </c>
      <c r="G9" s="48">
        <v>1977</v>
      </c>
    </row>
    <row r="10" spans="1:23" s="23" customFormat="1" ht="14.25">
      <c r="B10" s="8" t="s">
        <v>292</v>
      </c>
      <c r="C10" s="93">
        <v>34219</v>
      </c>
      <c r="D10" s="46">
        <v>22442</v>
      </c>
      <c r="E10" s="46">
        <v>9777</v>
      </c>
      <c r="F10" s="49">
        <v>990</v>
      </c>
      <c r="G10" s="46">
        <v>1010</v>
      </c>
    </row>
    <row r="11" spans="1:23" s="23" customFormat="1" ht="14.25">
      <c r="B11" s="8" t="s">
        <v>293</v>
      </c>
      <c r="C11" s="93">
        <v>7265</v>
      </c>
      <c r="D11" s="46">
        <v>5511</v>
      </c>
      <c r="E11" s="46">
        <v>1185</v>
      </c>
      <c r="F11" s="49">
        <v>253</v>
      </c>
      <c r="G11" s="46">
        <v>316</v>
      </c>
    </row>
    <row r="12" spans="1:23" s="23" customFormat="1" ht="14.25">
      <c r="B12" s="8" t="s">
        <v>294</v>
      </c>
      <c r="C12" s="93">
        <v>4337</v>
      </c>
      <c r="D12" s="46">
        <v>3456</v>
      </c>
      <c r="E12" s="46">
        <v>638</v>
      </c>
      <c r="F12" s="49">
        <v>160</v>
      </c>
      <c r="G12" s="46">
        <v>83</v>
      </c>
    </row>
    <row r="13" spans="1:23" s="23" customFormat="1" ht="14.25">
      <c r="B13" s="8" t="s">
        <v>295</v>
      </c>
      <c r="C13" s="93">
        <v>1151</v>
      </c>
      <c r="D13" s="46">
        <v>846</v>
      </c>
      <c r="E13" s="46">
        <v>271</v>
      </c>
      <c r="F13" s="49">
        <v>17</v>
      </c>
      <c r="G13" s="46">
        <v>17</v>
      </c>
    </row>
    <row r="14" spans="1:23" s="23" customFormat="1" ht="14.25">
      <c r="B14" s="8" t="s">
        <v>296</v>
      </c>
      <c r="C14" s="93">
        <v>3166</v>
      </c>
      <c r="D14" s="46">
        <v>2488</v>
      </c>
      <c r="E14" s="46">
        <v>503</v>
      </c>
      <c r="F14" s="49">
        <v>134</v>
      </c>
      <c r="G14" s="46">
        <v>41</v>
      </c>
    </row>
    <row r="15" spans="1:23" s="23" customFormat="1" ht="14.25">
      <c r="B15" s="8" t="s">
        <v>297</v>
      </c>
      <c r="C15" s="93">
        <v>1375</v>
      </c>
      <c r="D15" s="46">
        <v>986</v>
      </c>
      <c r="E15" s="46">
        <v>359</v>
      </c>
      <c r="F15" s="49">
        <v>15</v>
      </c>
      <c r="G15" s="46">
        <v>15</v>
      </c>
    </row>
    <row r="16" spans="1:23" s="23" customFormat="1" ht="14.25">
      <c r="B16" s="8" t="s">
        <v>298</v>
      </c>
      <c r="C16" s="93">
        <v>2342</v>
      </c>
      <c r="D16" s="46">
        <v>1772</v>
      </c>
      <c r="E16" s="46">
        <v>436</v>
      </c>
      <c r="F16" s="49">
        <v>70</v>
      </c>
      <c r="G16" s="46">
        <v>64</v>
      </c>
    </row>
    <row r="17" spans="2:7" s="23" customFormat="1" ht="14.25">
      <c r="B17" s="8" t="s">
        <v>299</v>
      </c>
      <c r="C17" s="93">
        <v>2140</v>
      </c>
      <c r="D17" s="46">
        <v>1643</v>
      </c>
      <c r="E17" s="46">
        <v>442</v>
      </c>
      <c r="F17" s="49">
        <v>22</v>
      </c>
      <c r="G17" s="46">
        <v>33</v>
      </c>
    </row>
    <row r="18" spans="2:7" s="23" customFormat="1" ht="14.25">
      <c r="B18" s="8" t="s">
        <v>300</v>
      </c>
      <c r="C18" s="93">
        <v>2338</v>
      </c>
      <c r="D18" s="46">
        <v>1758</v>
      </c>
      <c r="E18" s="46">
        <v>483</v>
      </c>
      <c r="F18" s="49">
        <v>49</v>
      </c>
      <c r="G18" s="46">
        <v>48</v>
      </c>
    </row>
    <row r="19" spans="2:7" s="23" customFormat="1" ht="14.25">
      <c r="B19" s="8" t="s">
        <v>301</v>
      </c>
      <c r="C19" s="93">
        <v>3021</v>
      </c>
      <c r="D19" s="46">
        <v>2423</v>
      </c>
      <c r="E19" s="46">
        <v>448</v>
      </c>
      <c r="F19" s="49">
        <v>86</v>
      </c>
      <c r="G19" s="46">
        <v>64</v>
      </c>
    </row>
    <row r="20" spans="2:7" s="23" customFormat="1" ht="14.25">
      <c r="B20" s="8" t="s">
        <v>302</v>
      </c>
      <c r="C20" s="93">
        <v>1793</v>
      </c>
      <c r="D20" s="46">
        <v>1180</v>
      </c>
      <c r="E20" s="46">
        <v>520</v>
      </c>
      <c r="F20" s="49">
        <v>64</v>
      </c>
      <c r="G20" s="46">
        <v>29</v>
      </c>
    </row>
    <row r="21" spans="2:7" s="23" customFormat="1" ht="14.25">
      <c r="B21" s="8" t="s">
        <v>303</v>
      </c>
      <c r="C21" s="93">
        <v>3798</v>
      </c>
      <c r="D21" s="46">
        <v>3003</v>
      </c>
      <c r="E21" s="46">
        <v>691</v>
      </c>
      <c r="F21" s="49">
        <v>31</v>
      </c>
      <c r="G21" s="46">
        <v>73</v>
      </c>
    </row>
    <row r="22" spans="2:7" s="23" customFormat="1" ht="14.25">
      <c r="B22" s="8" t="s">
        <v>304</v>
      </c>
      <c r="C22" s="93">
        <v>2722</v>
      </c>
      <c r="D22" s="46">
        <v>1835</v>
      </c>
      <c r="E22" s="46">
        <v>815</v>
      </c>
      <c r="F22" s="49">
        <v>36</v>
      </c>
      <c r="G22" s="46">
        <v>36</v>
      </c>
    </row>
    <row r="23" spans="2:7" s="23" customFormat="1" ht="14.25">
      <c r="B23" s="8" t="s">
        <v>305</v>
      </c>
      <c r="C23" s="93">
        <v>1123</v>
      </c>
      <c r="D23" s="46">
        <v>667</v>
      </c>
      <c r="E23" s="46">
        <v>425</v>
      </c>
      <c r="F23" s="49">
        <v>21</v>
      </c>
      <c r="G23" s="46">
        <v>10</v>
      </c>
    </row>
    <row r="24" spans="2:7" s="23" customFormat="1" ht="14.25">
      <c r="B24" s="8" t="s">
        <v>306</v>
      </c>
      <c r="C24" s="93">
        <v>3306</v>
      </c>
      <c r="D24" s="46">
        <v>2430</v>
      </c>
      <c r="E24" s="46">
        <v>673</v>
      </c>
      <c r="F24" s="49">
        <v>96</v>
      </c>
      <c r="G24" s="46">
        <v>107</v>
      </c>
    </row>
    <row r="25" spans="2:7" s="23" customFormat="1" ht="14.25">
      <c r="B25" s="8" t="s">
        <v>307</v>
      </c>
      <c r="C25" s="93">
        <v>1582</v>
      </c>
      <c r="D25" s="46">
        <v>1149</v>
      </c>
      <c r="E25" s="46">
        <v>374</v>
      </c>
      <c r="F25" s="49">
        <v>34</v>
      </c>
      <c r="G25" s="46">
        <v>25</v>
      </c>
    </row>
    <row r="26" spans="2:7" s="23" customFormat="1" ht="14.25">
      <c r="B26" s="8" t="s">
        <v>105</v>
      </c>
      <c r="C26" s="93">
        <v>22</v>
      </c>
      <c r="D26" s="46">
        <v>5</v>
      </c>
      <c r="E26" s="46">
        <v>11</v>
      </c>
      <c r="F26" s="49">
        <v>0</v>
      </c>
      <c r="G26" s="46">
        <v>6</v>
      </c>
    </row>
    <row r="27" spans="2:7" s="23" customFormat="1" ht="14.25">
      <c r="B27" s="34" t="s">
        <v>75</v>
      </c>
      <c r="C27" s="34"/>
      <c r="D27" s="125"/>
      <c r="E27" s="125"/>
      <c r="F27" s="125"/>
      <c r="G27" s="126"/>
    </row>
    <row r="28" spans="2:7" s="23" customFormat="1" ht="14.25"/>
  </sheetData>
  <mergeCells count="8">
    <mergeCell ref="B3:G3"/>
    <mergeCell ref="B5:B7"/>
    <mergeCell ref="D6:D7"/>
    <mergeCell ref="E6:E7"/>
    <mergeCell ref="F6:F7"/>
    <mergeCell ref="G6:G7"/>
    <mergeCell ref="C5:C7"/>
    <mergeCell ref="D5:G5"/>
  </mergeCells>
  <hyperlinks>
    <hyperlink ref="B1" location="INDICE!B41" display="Volver al índice" xr:uid="{00000000-0004-0000-1F00-000000000000}"/>
  </hyperlinks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8" tint="-0.249977111117893"/>
  </sheetPr>
  <dimension ref="A1:Z27"/>
  <sheetViews>
    <sheetView showGridLines="0" zoomScale="98" zoomScaleNormal="98" workbookViewId="0">
      <pane ySplit="1" topLeftCell="A2" activePane="bottomLeft" state="frozen"/>
      <selection pane="bottomLeft" activeCell="B1" sqref="B1"/>
    </sheetView>
  </sheetViews>
  <sheetFormatPr baseColWidth="10" defaultRowHeight="15"/>
  <cols>
    <col min="1" max="1" width="3.7109375" customWidth="1"/>
    <col min="2" max="2" width="30" customWidth="1"/>
    <col min="3" max="6" width="19.7109375" customWidth="1"/>
    <col min="7" max="8" width="17.140625" customWidth="1"/>
  </cols>
  <sheetData>
    <row r="1" spans="1:26">
      <c r="B1" s="220" t="s">
        <v>90</v>
      </c>
    </row>
    <row r="2" spans="1:26">
      <c r="B2" s="22" t="s">
        <v>369</v>
      </c>
    </row>
    <row r="3" spans="1:26" ht="15" customHeight="1">
      <c r="B3" s="23" t="s">
        <v>495</v>
      </c>
      <c r="C3" s="23"/>
      <c r="D3" s="23"/>
      <c r="E3" s="23"/>
      <c r="F3" s="23"/>
      <c r="G3" s="23"/>
      <c r="H3" s="23"/>
      <c r="I3" s="23"/>
      <c r="J3" s="23"/>
      <c r="K3" s="23"/>
    </row>
    <row r="4" spans="1:26" s="37" customFormat="1" ht="6" customHeight="1">
      <c r="A4" s="35"/>
      <c r="B4" s="36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ht="15" customHeight="1">
      <c r="B5" s="274" t="s">
        <v>352</v>
      </c>
      <c r="C5" s="286" t="s">
        <v>53</v>
      </c>
      <c r="D5" s="287"/>
      <c r="E5" s="287"/>
      <c r="F5" s="287"/>
      <c r="G5" s="287"/>
      <c r="H5" s="276"/>
    </row>
    <row r="6" spans="1:26" ht="24.75" customHeight="1">
      <c r="B6" s="274"/>
      <c r="C6" s="288" t="s">
        <v>416</v>
      </c>
      <c r="D6" s="273" t="s">
        <v>54</v>
      </c>
      <c r="E6" s="273" t="s">
        <v>55</v>
      </c>
      <c r="F6" s="273" t="s">
        <v>56</v>
      </c>
      <c r="G6" s="273" t="s">
        <v>353</v>
      </c>
      <c r="H6" s="273" t="s">
        <v>354</v>
      </c>
    </row>
    <row r="7" spans="1:26" ht="24.75" customHeight="1">
      <c r="B7" s="274"/>
      <c r="C7" s="284"/>
      <c r="D7" s="273"/>
      <c r="E7" s="273"/>
      <c r="F7" s="273"/>
      <c r="G7" s="273"/>
      <c r="H7" s="273"/>
    </row>
    <row r="8" spans="1:26" s="25" customFormat="1" ht="6" customHeight="1">
      <c r="A8" s="24"/>
      <c r="B8" s="28"/>
      <c r="C8" s="28"/>
      <c r="D8" s="29"/>
      <c r="E8" s="28"/>
      <c r="F8" s="28"/>
      <c r="G8" s="30"/>
      <c r="H8" s="30"/>
      <c r="I8" s="17"/>
      <c r="J8" s="17"/>
      <c r="K8" s="31"/>
      <c r="L8" s="31"/>
      <c r="M8" s="31"/>
      <c r="N8" s="32"/>
      <c r="O8" s="26"/>
      <c r="P8" s="33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spans="1:26">
      <c r="B9" s="42" t="s">
        <v>1</v>
      </c>
      <c r="C9" s="48">
        <v>63597</v>
      </c>
      <c r="D9" s="48">
        <v>2222</v>
      </c>
      <c r="E9" s="48">
        <v>3568</v>
      </c>
      <c r="F9" s="48">
        <f>D9-E9</f>
        <v>-1346</v>
      </c>
      <c r="G9" s="48">
        <v>67228</v>
      </c>
      <c r="H9" s="48">
        <v>66147</v>
      </c>
      <c r="I9" s="17"/>
    </row>
    <row r="10" spans="1:26">
      <c r="B10" s="8" t="s">
        <v>292</v>
      </c>
      <c r="C10" s="49">
        <v>28709</v>
      </c>
      <c r="D10" s="46">
        <v>860</v>
      </c>
      <c r="E10" s="46">
        <v>1076</v>
      </c>
      <c r="F10" s="49">
        <f t="shared" ref="F10:F26" si="0">D10-E10</f>
        <v>-216</v>
      </c>
      <c r="G10" s="46">
        <v>29470</v>
      </c>
      <c r="H10" s="46">
        <v>29691</v>
      </c>
      <c r="I10" s="17"/>
      <c r="J10" s="53"/>
    </row>
    <row r="11" spans="1:26">
      <c r="B11" s="8" t="s">
        <v>293</v>
      </c>
      <c r="C11" s="49">
        <v>5882</v>
      </c>
      <c r="D11" s="46">
        <v>155</v>
      </c>
      <c r="E11" s="46">
        <v>274</v>
      </c>
      <c r="F11" s="49">
        <f t="shared" si="0"/>
        <v>-119</v>
      </c>
      <c r="G11" s="46">
        <v>6212</v>
      </c>
      <c r="H11" s="46">
        <v>6054</v>
      </c>
      <c r="I11" s="17"/>
      <c r="J11" s="53"/>
    </row>
    <row r="12" spans="1:26">
      <c r="B12" s="8" t="s">
        <v>294</v>
      </c>
      <c r="C12" s="49">
        <v>3589</v>
      </c>
      <c r="D12" s="46">
        <v>115</v>
      </c>
      <c r="E12" s="46">
        <v>92</v>
      </c>
      <c r="F12" s="49">
        <f t="shared" si="0"/>
        <v>23</v>
      </c>
      <c r="G12" s="46">
        <v>3674</v>
      </c>
      <c r="H12" s="46">
        <v>3705</v>
      </c>
      <c r="I12" s="17"/>
      <c r="J12" s="53"/>
    </row>
    <row r="13" spans="1:26">
      <c r="B13" s="8" t="s">
        <v>295</v>
      </c>
      <c r="C13" s="49">
        <v>1078</v>
      </c>
      <c r="D13" s="46">
        <v>13</v>
      </c>
      <c r="E13" s="46">
        <v>18</v>
      </c>
      <c r="F13" s="49">
        <f t="shared" si="0"/>
        <v>-5</v>
      </c>
      <c r="G13" s="46">
        <v>1116</v>
      </c>
      <c r="H13" s="46">
        <v>1093</v>
      </c>
      <c r="I13" s="17"/>
      <c r="J13" s="53"/>
    </row>
    <row r="14" spans="1:26">
      <c r="B14" s="8" t="s">
        <v>296</v>
      </c>
      <c r="C14" s="49">
        <v>2695</v>
      </c>
      <c r="D14" s="46">
        <v>63</v>
      </c>
      <c r="E14" s="46">
        <v>49</v>
      </c>
      <c r="F14" s="49">
        <f t="shared" si="0"/>
        <v>14</v>
      </c>
      <c r="G14" s="46">
        <v>2764</v>
      </c>
      <c r="H14" s="46">
        <v>2769</v>
      </c>
      <c r="I14" s="17"/>
      <c r="J14" s="53"/>
    </row>
    <row r="15" spans="1:26">
      <c r="B15" s="8" t="s">
        <v>297</v>
      </c>
      <c r="C15" s="49">
        <v>1243</v>
      </c>
      <c r="D15" s="46">
        <v>35</v>
      </c>
      <c r="E15" s="46">
        <v>12</v>
      </c>
      <c r="F15" s="49">
        <f t="shared" si="0"/>
        <v>23</v>
      </c>
      <c r="G15" s="46">
        <v>1234</v>
      </c>
      <c r="H15" s="46">
        <v>1280</v>
      </c>
      <c r="I15" s="17"/>
      <c r="J15" s="53"/>
    </row>
    <row r="16" spans="1:26">
      <c r="B16" s="8" t="s">
        <v>298</v>
      </c>
      <c r="C16" s="49">
        <v>1992</v>
      </c>
      <c r="D16" s="46">
        <v>37</v>
      </c>
      <c r="E16" s="46">
        <v>21</v>
      </c>
      <c r="F16" s="49">
        <f t="shared" si="0"/>
        <v>16</v>
      </c>
      <c r="G16" s="46">
        <v>2037</v>
      </c>
      <c r="H16" s="46">
        <v>2030</v>
      </c>
      <c r="I16" s="17"/>
      <c r="J16" s="53"/>
    </row>
    <row r="17" spans="2:10">
      <c r="B17" s="8" t="s">
        <v>299</v>
      </c>
      <c r="C17" s="49">
        <v>1981</v>
      </c>
      <c r="D17" s="46">
        <v>35</v>
      </c>
      <c r="E17" s="46">
        <v>6</v>
      </c>
      <c r="F17" s="49">
        <f t="shared" si="0"/>
        <v>29</v>
      </c>
      <c r="G17" s="46">
        <v>2011</v>
      </c>
      <c r="H17" s="46">
        <v>2021</v>
      </c>
      <c r="I17" s="17"/>
      <c r="J17" s="53"/>
    </row>
    <row r="18" spans="2:10">
      <c r="B18" s="8" t="s">
        <v>300</v>
      </c>
      <c r="C18" s="49">
        <v>2038</v>
      </c>
      <c r="D18" s="46">
        <v>98</v>
      </c>
      <c r="E18" s="46">
        <v>110</v>
      </c>
      <c r="F18" s="49">
        <f t="shared" si="0"/>
        <v>-12</v>
      </c>
      <c r="G18" s="46">
        <v>2220</v>
      </c>
      <c r="H18" s="46">
        <v>2157</v>
      </c>
      <c r="I18" s="17"/>
      <c r="J18" s="53"/>
    </row>
    <row r="19" spans="2:10">
      <c r="B19" s="8" t="s">
        <v>301</v>
      </c>
      <c r="C19" s="49">
        <v>2529</v>
      </c>
      <c r="D19" s="46">
        <v>28</v>
      </c>
      <c r="E19" s="46">
        <v>1445</v>
      </c>
      <c r="F19" s="49">
        <f t="shared" si="0"/>
        <v>-1417</v>
      </c>
      <c r="G19" s="46">
        <v>4037</v>
      </c>
      <c r="H19" s="46">
        <v>2559</v>
      </c>
      <c r="I19" s="17"/>
      <c r="J19" s="53"/>
    </row>
    <row r="20" spans="2:10">
      <c r="B20" s="8" t="s">
        <v>302</v>
      </c>
      <c r="C20" s="49">
        <v>1518</v>
      </c>
      <c r="D20" s="46">
        <v>70</v>
      </c>
      <c r="E20" s="46">
        <v>20</v>
      </c>
      <c r="F20" s="49">
        <f t="shared" si="0"/>
        <v>50</v>
      </c>
      <c r="G20" s="46">
        <v>1509</v>
      </c>
      <c r="H20" s="46">
        <v>1588</v>
      </c>
      <c r="I20" s="17"/>
      <c r="J20" s="53"/>
    </row>
    <row r="21" spans="2:10">
      <c r="B21" s="8" t="s">
        <v>303</v>
      </c>
      <c r="C21" s="49">
        <v>3244</v>
      </c>
      <c r="D21" s="46">
        <v>189</v>
      </c>
      <c r="E21" s="46">
        <v>135</v>
      </c>
      <c r="F21" s="49">
        <f t="shared" si="0"/>
        <v>54</v>
      </c>
      <c r="G21" s="46">
        <v>3455</v>
      </c>
      <c r="H21" s="46">
        <v>3481</v>
      </c>
      <c r="I21" s="17"/>
      <c r="J21" s="53"/>
    </row>
    <row r="22" spans="2:10">
      <c r="B22" s="8" t="s">
        <v>304</v>
      </c>
      <c r="C22" s="49">
        <v>2281</v>
      </c>
      <c r="D22" s="46">
        <v>79</v>
      </c>
      <c r="E22" s="46">
        <v>81</v>
      </c>
      <c r="F22" s="49">
        <f t="shared" si="0"/>
        <v>-2</v>
      </c>
      <c r="G22" s="46">
        <v>2464</v>
      </c>
      <c r="H22" s="46">
        <v>2427</v>
      </c>
      <c r="I22" s="17"/>
      <c r="J22" s="53"/>
    </row>
    <row r="23" spans="2:10">
      <c r="B23" s="8" t="s">
        <v>305</v>
      </c>
      <c r="C23" s="49">
        <v>869</v>
      </c>
      <c r="D23" s="46">
        <v>149</v>
      </c>
      <c r="E23" s="46">
        <v>14</v>
      </c>
      <c r="F23" s="49">
        <f t="shared" si="0"/>
        <v>135</v>
      </c>
      <c r="G23" s="46">
        <v>805</v>
      </c>
      <c r="H23" s="46">
        <v>1032</v>
      </c>
      <c r="I23" s="17"/>
      <c r="J23" s="53"/>
    </row>
    <row r="24" spans="2:10">
      <c r="B24" s="8" t="s">
        <v>306</v>
      </c>
      <c r="C24" s="49">
        <v>2569</v>
      </c>
      <c r="D24" s="46">
        <v>263</v>
      </c>
      <c r="E24" s="46">
        <v>154</v>
      </c>
      <c r="F24" s="49">
        <f t="shared" si="0"/>
        <v>109</v>
      </c>
      <c r="G24" s="46">
        <v>2707</v>
      </c>
      <c r="H24" s="46">
        <v>2845</v>
      </c>
      <c r="I24" s="17"/>
      <c r="J24" s="53"/>
    </row>
    <row r="25" spans="2:10">
      <c r="B25" s="8" t="s">
        <v>307</v>
      </c>
      <c r="C25" s="49">
        <v>1373</v>
      </c>
      <c r="D25" s="46">
        <v>24</v>
      </c>
      <c r="E25" s="46">
        <v>10</v>
      </c>
      <c r="F25" s="49">
        <f t="shared" si="0"/>
        <v>14</v>
      </c>
      <c r="G25" s="46">
        <v>1406</v>
      </c>
      <c r="H25" s="46">
        <v>1399</v>
      </c>
      <c r="I25" s="17"/>
      <c r="J25" s="53"/>
    </row>
    <row r="26" spans="2:10">
      <c r="B26" s="4" t="s">
        <v>105</v>
      </c>
      <c r="C26" s="50">
        <v>7</v>
      </c>
      <c r="D26" s="46">
        <v>9</v>
      </c>
      <c r="E26" s="46">
        <v>51</v>
      </c>
      <c r="F26" s="49">
        <f t="shared" si="0"/>
        <v>-42</v>
      </c>
      <c r="G26" s="46">
        <v>107</v>
      </c>
      <c r="H26" s="46">
        <v>16</v>
      </c>
      <c r="I26" s="17"/>
      <c r="J26" s="53"/>
    </row>
    <row r="27" spans="2:10">
      <c r="B27" s="34" t="s">
        <v>75</v>
      </c>
      <c r="C27" s="6"/>
      <c r="D27" s="6"/>
      <c r="E27" s="6"/>
      <c r="F27" s="6"/>
      <c r="G27" s="9"/>
      <c r="H27" s="6"/>
    </row>
  </sheetData>
  <mergeCells count="8">
    <mergeCell ref="H6:H7"/>
    <mergeCell ref="B5:B7"/>
    <mergeCell ref="D6:D7"/>
    <mergeCell ref="E6:E7"/>
    <mergeCell ref="F6:F7"/>
    <mergeCell ref="G6:G7"/>
    <mergeCell ref="C5:H5"/>
    <mergeCell ref="C6:C7"/>
  </mergeCells>
  <hyperlinks>
    <hyperlink ref="B1" location="INDICE!B42" display="Volver al índice" xr:uid="{00000000-0004-0000-2000-000000000000}"/>
  </hyperlinks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8" tint="-0.249977111117893"/>
  </sheetPr>
  <dimension ref="A1:W17"/>
  <sheetViews>
    <sheetView showGridLines="0" zoomScale="90" zoomScaleNormal="90" workbookViewId="0">
      <pane ySplit="1" topLeftCell="A2" activePane="bottomLeft" state="frozen"/>
      <selection pane="bottomLeft" activeCell="B3" sqref="B3:G3"/>
    </sheetView>
  </sheetViews>
  <sheetFormatPr baseColWidth="10" defaultRowHeight="15"/>
  <cols>
    <col min="1" max="1" width="3.7109375" customWidth="1"/>
    <col min="2" max="2" width="37.85546875" customWidth="1"/>
    <col min="3" max="7" width="14.7109375" customWidth="1"/>
  </cols>
  <sheetData>
    <row r="1" spans="1:23" ht="15" customHeight="1">
      <c r="B1" s="220" t="s">
        <v>90</v>
      </c>
    </row>
    <row r="2" spans="1:23" ht="15" customHeight="1">
      <c r="B2" s="22" t="s">
        <v>402</v>
      </c>
      <c r="C2" s="22"/>
      <c r="D2" s="23"/>
      <c r="E2" s="23"/>
      <c r="F2" s="23"/>
      <c r="G2" s="23"/>
      <c r="H2" s="23"/>
      <c r="I2" s="23"/>
    </row>
    <row r="3" spans="1:23" ht="15" customHeight="1">
      <c r="B3" s="289" t="s">
        <v>427</v>
      </c>
      <c r="C3" s="289"/>
      <c r="D3" s="289"/>
      <c r="E3" s="289"/>
      <c r="F3" s="289"/>
      <c r="G3" s="289"/>
      <c r="H3" s="23"/>
      <c r="I3" s="23"/>
    </row>
    <row r="4" spans="1:23" ht="6" customHeight="1">
      <c r="B4" s="104"/>
      <c r="C4" s="104"/>
      <c r="D4" s="104"/>
      <c r="E4" s="104"/>
      <c r="F4" s="104"/>
      <c r="G4" s="104"/>
      <c r="H4" s="23"/>
      <c r="I4" s="23"/>
    </row>
    <row r="5" spans="1:23" s="37" customFormat="1" ht="27" customHeight="1">
      <c r="A5" s="35"/>
      <c r="B5" s="271" t="s">
        <v>414</v>
      </c>
      <c r="C5" s="272" t="s">
        <v>1</v>
      </c>
      <c r="D5" s="272" t="s">
        <v>0</v>
      </c>
      <c r="E5" s="272"/>
      <c r="F5" s="272"/>
      <c r="G5" s="272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</row>
    <row r="6" spans="1:23" ht="27" customHeight="1">
      <c r="B6" s="271"/>
      <c r="C6" s="272"/>
      <c r="D6" s="272" t="s">
        <v>389</v>
      </c>
      <c r="E6" s="272" t="s">
        <v>390</v>
      </c>
      <c r="F6" s="272" t="s">
        <v>387</v>
      </c>
      <c r="G6" s="272" t="s">
        <v>19</v>
      </c>
    </row>
    <row r="7" spans="1:23" ht="24.75" customHeight="1">
      <c r="B7" s="271"/>
      <c r="C7" s="272"/>
      <c r="D7" s="272"/>
      <c r="E7" s="272"/>
      <c r="F7" s="272"/>
      <c r="G7" s="272"/>
    </row>
    <row r="8" spans="1:23" ht="6" customHeight="1">
      <c r="B8" s="28"/>
      <c r="C8" s="28"/>
      <c r="D8" s="29"/>
      <c r="E8" s="28"/>
      <c r="F8" s="28"/>
      <c r="G8" s="30"/>
    </row>
    <row r="9" spans="1:23">
      <c r="B9" s="42" t="s">
        <v>1</v>
      </c>
      <c r="C9" s="92">
        <v>171148</v>
      </c>
      <c r="D9" s="48">
        <v>122836</v>
      </c>
      <c r="E9" s="48">
        <v>31721</v>
      </c>
      <c r="F9" s="48">
        <v>6544</v>
      </c>
      <c r="G9" s="48">
        <v>10047</v>
      </c>
    </row>
    <row r="10" spans="1:23">
      <c r="B10" s="8" t="s">
        <v>308</v>
      </c>
      <c r="C10" s="93">
        <v>120383</v>
      </c>
      <c r="D10" s="46">
        <v>86083</v>
      </c>
      <c r="E10" s="46">
        <v>21314</v>
      </c>
      <c r="F10" s="49">
        <v>5266</v>
      </c>
      <c r="G10" s="46">
        <v>7720</v>
      </c>
    </row>
    <row r="11" spans="1:23">
      <c r="B11" s="8" t="s">
        <v>196</v>
      </c>
      <c r="C11" s="93">
        <v>11834</v>
      </c>
      <c r="D11" s="46">
        <v>9487</v>
      </c>
      <c r="E11" s="46">
        <v>1647</v>
      </c>
      <c r="F11" s="49">
        <v>223</v>
      </c>
      <c r="G11" s="46">
        <v>477</v>
      </c>
    </row>
    <row r="12" spans="1:23">
      <c r="B12" s="8" t="s">
        <v>309</v>
      </c>
      <c r="C12" s="93">
        <v>18702</v>
      </c>
      <c r="D12" s="46">
        <v>15096</v>
      </c>
      <c r="E12" s="46">
        <v>2006</v>
      </c>
      <c r="F12" s="49">
        <v>664</v>
      </c>
      <c r="G12" s="46">
        <v>936</v>
      </c>
    </row>
    <row r="13" spans="1:23">
      <c r="B13" s="8" t="s">
        <v>310</v>
      </c>
      <c r="C13" s="93">
        <v>4743</v>
      </c>
      <c r="D13" s="46">
        <v>3441</v>
      </c>
      <c r="E13" s="46">
        <v>676</v>
      </c>
      <c r="F13" s="49">
        <v>184</v>
      </c>
      <c r="G13" s="46">
        <v>442</v>
      </c>
    </row>
    <row r="14" spans="1:23">
      <c r="B14" s="8" t="s">
        <v>311</v>
      </c>
      <c r="C14" s="93">
        <v>4854</v>
      </c>
      <c r="D14" s="46">
        <v>1770</v>
      </c>
      <c r="E14" s="46">
        <v>2891</v>
      </c>
      <c r="F14" s="49">
        <v>95</v>
      </c>
      <c r="G14" s="46">
        <v>98</v>
      </c>
    </row>
    <row r="15" spans="1:23">
      <c r="B15" s="8" t="s">
        <v>312</v>
      </c>
      <c r="C15" s="93">
        <v>10473</v>
      </c>
      <c r="D15" s="46">
        <v>6913</v>
      </c>
      <c r="E15" s="46">
        <v>3125</v>
      </c>
      <c r="F15" s="49">
        <v>104</v>
      </c>
      <c r="G15" s="46">
        <v>331</v>
      </c>
    </row>
    <row r="16" spans="1:23">
      <c r="B16" s="8" t="s">
        <v>105</v>
      </c>
      <c r="C16" s="93">
        <v>159</v>
      </c>
      <c r="D16" s="46">
        <v>46</v>
      </c>
      <c r="E16" s="46">
        <v>62</v>
      </c>
      <c r="F16" s="49">
        <v>8</v>
      </c>
      <c r="G16" s="46">
        <v>43</v>
      </c>
    </row>
    <row r="17" spans="2:7">
      <c r="B17" s="34" t="s">
        <v>75</v>
      </c>
      <c r="C17" s="34"/>
      <c r="D17" s="6"/>
      <c r="E17" s="6"/>
      <c r="F17" s="6"/>
      <c r="G17" s="9"/>
    </row>
  </sheetData>
  <mergeCells count="8">
    <mergeCell ref="B3:G3"/>
    <mergeCell ref="B5:B7"/>
    <mergeCell ref="D6:D7"/>
    <mergeCell ref="E6:E7"/>
    <mergeCell ref="F6:F7"/>
    <mergeCell ref="G6:G7"/>
    <mergeCell ref="C5:C7"/>
    <mergeCell ref="D5:G5"/>
  </mergeCells>
  <hyperlinks>
    <hyperlink ref="B1" location="INDICE!B43" display="Volver al índice" xr:uid="{00000000-0004-0000-2100-000000000000}"/>
  </hyperlinks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8" tint="-0.249977111117893"/>
  </sheetPr>
  <dimension ref="A1:Z18"/>
  <sheetViews>
    <sheetView showGridLines="0" zoomScale="98" zoomScaleNormal="98" workbookViewId="0">
      <pane ySplit="1" topLeftCell="A2" activePane="bottomLeft" state="frozen"/>
      <selection pane="bottomLeft" activeCell="B3" sqref="B3"/>
    </sheetView>
  </sheetViews>
  <sheetFormatPr baseColWidth="10" defaultRowHeight="15"/>
  <cols>
    <col min="1" max="1" width="3.7109375" customWidth="1"/>
    <col min="2" max="2" width="30" customWidth="1"/>
    <col min="3" max="6" width="19.7109375" customWidth="1"/>
    <col min="7" max="8" width="16.7109375" customWidth="1"/>
  </cols>
  <sheetData>
    <row r="1" spans="1:26">
      <c r="B1" s="220" t="s">
        <v>90</v>
      </c>
    </row>
    <row r="2" spans="1:26" ht="15" customHeight="1">
      <c r="B2" s="22" t="s">
        <v>370</v>
      </c>
      <c r="C2" s="23"/>
      <c r="D2" s="23"/>
      <c r="E2" s="23"/>
      <c r="F2" s="23"/>
      <c r="G2" s="23"/>
      <c r="H2" s="23"/>
      <c r="I2" s="23"/>
      <c r="J2" s="23"/>
      <c r="K2" s="23"/>
    </row>
    <row r="3" spans="1:26" ht="15" customHeight="1">
      <c r="B3" s="23" t="s">
        <v>496</v>
      </c>
      <c r="C3" s="23"/>
      <c r="D3" s="23"/>
      <c r="E3" s="23"/>
      <c r="F3" s="23"/>
      <c r="G3" s="23"/>
      <c r="H3" s="23"/>
      <c r="I3" s="23"/>
      <c r="J3" s="23"/>
      <c r="K3" s="23"/>
    </row>
    <row r="4" spans="1:26" s="37" customFormat="1" ht="6" customHeight="1">
      <c r="A4" s="35"/>
      <c r="B4" s="36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>
      <c r="B5" s="274" t="s">
        <v>352</v>
      </c>
      <c r="C5" s="286" t="s">
        <v>53</v>
      </c>
      <c r="D5" s="287"/>
      <c r="E5" s="287"/>
      <c r="F5" s="287"/>
      <c r="G5" s="287"/>
      <c r="H5" s="276"/>
    </row>
    <row r="6" spans="1:26" ht="15" customHeight="1">
      <c r="B6" s="274"/>
      <c r="C6" s="273" t="s">
        <v>416</v>
      </c>
      <c r="D6" s="273" t="s">
        <v>54</v>
      </c>
      <c r="E6" s="273" t="s">
        <v>55</v>
      </c>
      <c r="F6" s="273" t="s">
        <v>56</v>
      </c>
      <c r="G6" s="273" t="s">
        <v>353</v>
      </c>
      <c r="H6" s="273" t="s">
        <v>354</v>
      </c>
    </row>
    <row r="7" spans="1:26">
      <c r="B7" s="274"/>
      <c r="C7" s="273"/>
      <c r="D7" s="273"/>
      <c r="E7" s="273"/>
      <c r="F7" s="273"/>
      <c r="G7" s="273"/>
      <c r="H7" s="273"/>
    </row>
    <row r="8" spans="1:26" ht="6" customHeight="1">
      <c r="B8" s="28"/>
      <c r="C8" s="28"/>
      <c r="D8" s="29"/>
      <c r="E8" s="28"/>
      <c r="F8" s="28"/>
      <c r="G8" s="30"/>
      <c r="H8" s="30"/>
    </row>
    <row r="9" spans="1:26">
      <c r="B9" s="42" t="s">
        <v>1</v>
      </c>
      <c r="C9" s="95">
        <v>126871</v>
      </c>
      <c r="D9" s="48">
        <v>4319</v>
      </c>
      <c r="E9" s="48">
        <v>4209</v>
      </c>
      <c r="F9" s="48">
        <f>D9-E9</f>
        <v>110</v>
      </c>
      <c r="G9" s="48">
        <v>131232</v>
      </c>
      <c r="H9" s="48">
        <v>131757</v>
      </c>
    </row>
    <row r="10" spans="1:26">
      <c r="B10" s="8" t="s">
        <v>308</v>
      </c>
      <c r="C10" s="96">
        <v>87345</v>
      </c>
      <c r="D10" s="46">
        <v>3118</v>
      </c>
      <c r="E10" s="46">
        <v>3089</v>
      </c>
      <c r="F10" s="49">
        <f t="shared" ref="F10:F16" si="0">D10-E10</f>
        <v>29</v>
      </c>
      <c r="G10" s="46">
        <v>90714</v>
      </c>
      <c r="H10" s="46">
        <v>90862</v>
      </c>
    </row>
    <row r="11" spans="1:26">
      <c r="B11" s="8" t="s">
        <v>196</v>
      </c>
      <c r="C11" s="96">
        <v>9470</v>
      </c>
      <c r="D11" s="46">
        <v>234</v>
      </c>
      <c r="E11" s="46">
        <v>338</v>
      </c>
      <c r="F11" s="49">
        <f t="shared" si="0"/>
        <v>-104</v>
      </c>
      <c r="G11" s="46">
        <v>9892</v>
      </c>
      <c r="H11" s="46">
        <v>9744</v>
      </c>
    </row>
    <row r="12" spans="1:26">
      <c r="B12" s="8" t="s">
        <v>309</v>
      </c>
      <c r="C12" s="96">
        <v>14633</v>
      </c>
      <c r="D12" s="46">
        <v>240</v>
      </c>
      <c r="E12" s="46">
        <v>382</v>
      </c>
      <c r="F12" s="49">
        <f t="shared" si="0"/>
        <v>-142</v>
      </c>
      <c r="G12" s="46">
        <v>15174</v>
      </c>
      <c r="H12" s="46">
        <v>14901</v>
      </c>
    </row>
    <row r="13" spans="1:26">
      <c r="B13" s="8" t="s">
        <v>310</v>
      </c>
      <c r="C13" s="96">
        <v>3609</v>
      </c>
      <c r="D13" s="46">
        <v>29</v>
      </c>
      <c r="E13" s="46">
        <v>13</v>
      </c>
      <c r="F13" s="49">
        <f t="shared" si="0"/>
        <v>16</v>
      </c>
      <c r="G13" s="46">
        <v>3604</v>
      </c>
      <c r="H13" s="46">
        <v>3652</v>
      </c>
    </row>
    <row r="14" spans="1:26">
      <c r="B14" s="8" t="s">
        <v>311</v>
      </c>
      <c r="C14" s="96">
        <v>3540</v>
      </c>
      <c r="D14" s="46">
        <v>398</v>
      </c>
      <c r="E14" s="46">
        <v>216</v>
      </c>
      <c r="F14" s="49">
        <f t="shared" si="0"/>
        <v>182</v>
      </c>
      <c r="G14" s="46">
        <v>3703</v>
      </c>
      <c r="H14" s="46">
        <v>3963</v>
      </c>
    </row>
    <row r="15" spans="1:26">
      <c r="B15" s="8" t="s">
        <v>312</v>
      </c>
      <c r="C15" s="96">
        <v>8196</v>
      </c>
      <c r="D15" s="46">
        <v>292</v>
      </c>
      <c r="E15" s="46">
        <v>76</v>
      </c>
      <c r="F15" s="49">
        <f t="shared" si="0"/>
        <v>216</v>
      </c>
      <c r="G15" s="46">
        <v>7821</v>
      </c>
      <c r="H15" s="46">
        <v>8548</v>
      </c>
    </row>
    <row r="16" spans="1:26">
      <c r="B16" s="4" t="s">
        <v>105</v>
      </c>
      <c r="C16" s="47">
        <v>78</v>
      </c>
      <c r="D16" s="46">
        <v>8</v>
      </c>
      <c r="E16" s="46">
        <v>95</v>
      </c>
      <c r="F16" s="49">
        <f t="shared" si="0"/>
        <v>-87</v>
      </c>
      <c r="G16" s="46">
        <v>324</v>
      </c>
      <c r="H16" s="46">
        <v>87</v>
      </c>
    </row>
    <row r="17" spans="2:8">
      <c r="B17" s="34" t="s">
        <v>75</v>
      </c>
      <c r="C17" s="6"/>
      <c r="D17" s="6"/>
      <c r="E17" s="6"/>
      <c r="F17" s="6"/>
      <c r="G17" s="9"/>
      <c r="H17" s="6"/>
    </row>
    <row r="18" spans="2:8">
      <c r="B18" s="68"/>
    </row>
  </sheetData>
  <mergeCells count="8">
    <mergeCell ref="C6:C7"/>
    <mergeCell ref="C5:H5"/>
    <mergeCell ref="H6:H7"/>
    <mergeCell ref="B5:B7"/>
    <mergeCell ref="D6:D7"/>
    <mergeCell ref="E6:E7"/>
    <mergeCell ref="F6:F7"/>
    <mergeCell ref="G6:G7"/>
  </mergeCells>
  <hyperlinks>
    <hyperlink ref="B1" location="INDICE!B44" display="Volver al índice" xr:uid="{00000000-0004-0000-2200-000000000000}"/>
  </hyperlinks>
  <pageMargins left="0.7" right="0.7" top="0.75" bottom="0.75" header="0.3" footer="0.3"/>
  <pageSetup paperSize="9"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8" tint="-0.249977111117893"/>
  </sheetPr>
  <dimension ref="A1:W27"/>
  <sheetViews>
    <sheetView showGridLines="0" zoomScale="90" zoomScaleNormal="90" workbookViewId="0">
      <pane ySplit="1" topLeftCell="A2" activePane="bottomLeft" state="frozen"/>
      <selection pane="bottomLeft" activeCell="B1" sqref="B1"/>
    </sheetView>
  </sheetViews>
  <sheetFormatPr baseColWidth="10" defaultRowHeight="15"/>
  <cols>
    <col min="1" max="1" width="3.7109375" customWidth="1"/>
    <col min="2" max="2" width="43.140625" customWidth="1"/>
    <col min="3" max="7" width="14.7109375" customWidth="1"/>
  </cols>
  <sheetData>
    <row r="1" spans="1:23" ht="15" customHeight="1">
      <c r="B1" s="220" t="s">
        <v>90</v>
      </c>
    </row>
    <row r="2" spans="1:23" ht="15" customHeight="1">
      <c r="B2" s="22" t="s">
        <v>403</v>
      </c>
      <c r="C2" s="22"/>
      <c r="D2" s="23"/>
      <c r="E2" s="23"/>
      <c r="F2" s="23"/>
      <c r="G2" s="23"/>
      <c r="H2" s="23"/>
      <c r="I2" s="23"/>
    </row>
    <row r="3" spans="1:23" ht="15" customHeight="1">
      <c r="B3" s="289" t="s">
        <v>428</v>
      </c>
      <c r="C3" s="289"/>
      <c r="D3" s="289"/>
      <c r="E3" s="289"/>
      <c r="F3" s="289"/>
      <c r="G3" s="289"/>
      <c r="H3" s="23"/>
      <c r="I3" s="23"/>
    </row>
    <row r="4" spans="1:23" ht="6" customHeight="1">
      <c r="B4" s="127"/>
      <c r="C4" s="127"/>
      <c r="D4" s="127"/>
      <c r="E4" s="127"/>
      <c r="F4" s="127"/>
      <c r="G4" s="127"/>
      <c r="H4" s="23"/>
      <c r="I4" s="23"/>
    </row>
    <row r="5" spans="1:23" s="37" customFormat="1" ht="27" customHeight="1">
      <c r="A5" s="35"/>
      <c r="B5" s="271" t="s">
        <v>414</v>
      </c>
      <c r="C5" s="272" t="s">
        <v>1</v>
      </c>
      <c r="D5" s="272" t="s">
        <v>0</v>
      </c>
      <c r="E5" s="272"/>
      <c r="F5" s="272"/>
      <c r="G5" s="272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</row>
    <row r="6" spans="1:23" ht="27" customHeight="1">
      <c r="B6" s="271"/>
      <c r="C6" s="272"/>
      <c r="D6" s="272" t="s">
        <v>389</v>
      </c>
      <c r="E6" s="272" t="s">
        <v>390</v>
      </c>
      <c r="F6" s="272" t="s">
        <v>387</v>
      </c>
      <c r="G6" s="272" t="s">
        <v>19</v>
      </c>
    </row>
    <row r="7" spans="1:23" ht="24.75" customHeight="1">
      <c r="B7" s="271"/>
      <c r="C7" s="272"/>
      <c r="D7" s="272"/>
      <c r="E7" s="272"/>
      <c r="F7" s="272"/>
      <c r="G7" s="272"/>
    </row>
    <row r="8" spans="1:23" ht="6" customHeight="1">
      <c r="B8" s="28"/>
      <c r="C8" s="28"/>
      <c r="D8" s="29"/>
      <c r="E8" s="28"/>
      <c r="F8" s="28"/>
      <c r="G8" s="30"/>
    </row>
    <row r="9" spans="1:23">
      <c r="B9" s="42" t="s">
        <v>1</v>
      </c>
      <c r="C9" s="92">
        <v>183072</v>
      </c>
      <c r="D9" s="48">
        <v>102073</v>
      </c>
      <c r="E9" s="48">
        <v>61465</v>
      </c>
      <c r="F9" s="48">
        <v>8074</v>
      </c>
      <c r="G9" s="48">
        <v>11460</v>
      </c>
    </row>
    <row r="10" spans="1:23">
      <c r="B10" s="8" t="s">
        <v>313</v>
      </c>
      <c r="C10" s="93">
        <v>26689</v>
      </c>
      <c r="D10" s="46">
        <v>11467</v>
      </c>
      <c r="E10" s="46">
        <v>11489</v>
      </c>
      <c r="F10" s="49">
        <v>1353</v>
      </c>
      <c r="G10" s="46">
        <v>2380</v>
      </c>
    </row>
    <row r="11" spans="1:23">
      <c r="B11" s="8" t="s">
        <v>314</v>
      </c>
      <c r="C11" s="93">
        <v>7364</v>
      </c>
      <c r="D11" s="46">
        <v>4012</v>
      </c>
      <c r="E11" s="46">
        <v>2146</v>
      </c>
      <c r="F11" s="49">
        <v>731</v>
      </c>
      <c r="G11" s="46">
        <v>475</v>
      </c>
    </row>
    <row r="12" spans="1:23">
      <c r="B12" s="8" t="s">
        <v>315</v>
      </c>
      <c r="C12" s="93">
        <v>32390</v>
      </c>
      <c r="D12" s="46">
        <v>20962</v>
      </c>
      <c r="E12" s="46">
        <v>8837</v>
      </c>
      <c r="F12" s="49">
        <v>535</v>
      </c>
      <c r="G12" s="46">
        <v>2056</v>
      </c>
    </row>
    <row r="13" spans="1:23">
      <c r="B13" s="8" t="s">
        <v>316</v>
      </c>
      <c r="C13" s="93">
        <v>12435</v>
      </c>
      <c r="D13" s="46">
        <v>8959</v>
      </c>
      <c r="E13" s="46">
        <v>2213</v>
      </c>
      <c r="F13" s="49">
        <v>146</v>
      </c>
      <c r="G13" s="46">
        <v>1117</v>
      </c>
    </row>
    <row r="14" spans="1:23">
      <c r="B14" s="8" t="s">
        <v>317</v>
      </c>
      <c r="C14" s="93">
        <v>2106</v>
      </c>
      <c r="D14" s="46">
        <v>1569</v>
      </c>
      <c r="E14" s="46">
        <v>356</v>
      </c>
      <c r="F14" s="49">
        <v>66</v>
      </c>
      <c r="G14" s="46">
        <v>115</v>
      </c>
    </row>
    <row r="15" spans="1:23">
      <c r="B15" s="8" t="s">
        <v>318</v>
      </c>
      <c r="C15" s="93">
        <v>8448</v>
      </c>
      <c r="D15" s="46">
        <v>5022</v>
      </c>
      <c r="E15" s="46">
        <v>2872</v>
      </c>
      <c r="F15" s="49">
        <v>194</v>
      </c>
      <c r="G15" s="46">
        <v>360</v>
      </c>
    </row>
    <row r="16" spans="1:23">
      <c r="B16" s="8" t="s">
        <v>319</v>
      </c>
      <c r="C16" s="93">
        <v>7674</v>
      </c>
      <c r="D16" s="46">
        <v>4050</v>
      </c>
      <c r="E16" s="46">
        <v>2696</v>
      </c>
      <c r="F16" s="49">
        <v>489</v>
      </c>
      <c r="G16" s="46">
        <v>439</v>
      </c>
    </row>
    <row r="17" spans="2:7">
      <c r="B17" s="8" t="s">
        <v>320</v>
      </c>
      <c r="C17" s="93">
        <v>10336</v>
      </c>
      <c r="D17" s="46">
        <v>3799</v>
      </c>
      <c r="E17" s="46">
        <v>4589</v>
      </c>
      <c r="F17" s="49">
        <v>1531</v>
      </c>
      <c r="G17" s="46">
        <v>417</v>
      </c>
    </row>
    <row r="18" spans="2:7">
      <c r="B18" s="8" t="s">
        <v>321</v>
      </c>
      <c r="C18" s="93">
        <v>6737</v>
      </c>
      <c r="D18" s="46">
        <v>3600</v>
      </c>
      <c r="E18" s="46">
        <v>2023</v>
      </c>
      <c r="F18" s="49">
        <v>613</v>
      </c>
      <c r="G18" s="46">
        <v>501</v>
      </c>
    </row>
    <row r="19" spans="2:7">
      <c r="B19" s="8" t="s">
        <v>322</v>
      </c>
      <c r="C19" s="93">
        <v>10665</v>
      </c>
      <c r="D19" s="46">
        <v>4229</v>
      </c>
      <c r="E19" s="46">
        <v>4506</v>
      </c>
      <c r="F19" s="49">
        <v>1314</v>
      </c>
      <c r="G19" s="46">
        <v>616</v>
      </c>
    </row>
    <row r="20" spans="2:7">
      <c r="B20" s="8" t="s">
        <v>323</v>
      </c>
      <c r="C20" s="93">
        <v>20240</v>
      </c>
      <c r="D20" s="46">
        <v>12636</v>
      </c>
      <c r="E20" s="46">
        <v>6610</v>
      </c>
      <c r="F20" s="49">
        <v>115</v>
      </c>
      <c r="G20" s="46">
        <v>879</v>
      </c>
    </row>
    <row r="21" spans="2:7">
      <c r="B21" s="8" t="s">
        <v>324</v>
      </c>
      <c r="C21" s="93">
        <v>8179</v>
      </c>
      <c r="D21" s="46">
        <v>4830</v>
      </c>
      <c r="E21" s="46">
        <v>2506</v>
      </c>
      <c r="F21" s="49">
        <v>257</v>
      </c>
      <c r="G21" s="46">
        <v>586</v>
      </c>
    </row>
    <row r="22" spans="2:7">
      <c r="B22" s="8" t="s">
        <v>325</v>
      </c>
      <c r="C22" s="93">
        <v>10713</v>
      </c>
      <c r="D22" s="46">
        <v>6525</v>
      </c>
      <c r="E22" s="46">
        <v>3396</v>
      </c>
      <c r="F22" s="49">
        <v>85</v>
      </c>
      <c r="G22" s="46">
        <v>707</v>
      </c>
    </row>
    <row r="23" spans="2:7">
      <c r="B23" s="8" t="s">
        <v>326</v>
      </c>
      <c r="C23" s="93">
        <v>15000</v>
      </c>
      <c r="D23" s="46">
        <v>8168</v>
      </c>
      <c r="E23" s="46">
        <v>5830</v>
      </c>
      <c r="F23" s="49">
        <v>301</v>
      </c>
      <c r="G23" s="46">
        <v>701</v>
      </c>
    </row>
    <row r="24" spans="2:7">
      <c r="B24" s="8" t="s">
        <v>327</v>
      </c>
      <c r="C24" s="93">
        <v>1298</v>
      </c>
      <c r="D24" s="46">
        <v>637</v>
      </c>
      <c r="E24" s="46">
        <v>389</v>
      </c>
      <c r="F24" s="49">
        <v>247</v>
      </c>
      <c r="G24" s="46">
        <v>25</v>
      </c>
    </row>
    <row r="25" spans="2:7">
      <c r="B25" s="8" t="s">
        <v>328</v>
      </c>
      <c r="C25" s="93">
        <v>2528</v>
      </c>
      <c r="D25" s="46">
        <v>1553</v>
      </c>
      <c r="E25" s="46">
        <v>834</v>
      </c>
      <c r="F25" s="49">
        <v>81</v>
      </c>
      <c r="G25" s="46">
        <v>60</v>
      </c>
    </row>
    <row r="26" spans="2:7">
      <c r="B26" s="8" t="s">
        <v>105</v>
      </c>
      <c r="C26" s="93">
        <v>270</v>
      </c>
      <c r="D26" s="46">
        <v>55</v>
      </c>
      <c r="E26" s="46">
        <v>173</v>
      </c>
      <c r="F26" s="49">
        <v>16</v>
      </c>
      <c r="G26" s="46">
        <v>26</v>
      </c>
    </row>
    <row r="27" spans="2:7">
      <c r="B27" s="34" t="s">
        <v>75</v>
      </c>
      <c r="C27" s="34"/>
      <c r="D27" s="6"/>
      <c r="E27" s="6"/>
      <c r="F27" s="6"/>
      <c r="G27" s="9"/>
    </row>
  </sheetData>
  <mergeCells count="8">
    <mergeCell ref="B3:G3"/>
    <mergeCell ref="B5:B7"/>
    <mergeCell ref="D6:D7"/>
    <mergeCell ref="E6:E7"/>
    <mergeCell ref="F6:F7"/>
    <mergeCell ref="G6:G7"/>
    <mergeCell ref="C5:C7"/>
    <mergeCell ref="D5:G5"/>
  </mergeCells>
  <hyperlinks>
    <hyperlink ref="B1" location="INDICE!B45" display="Volver al índice" xr:uid="{00000000-0004-0000-2300-000000000000}"/>
  </hyperlinks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theme="8" tint="-0.249977111117893"/>
  </sheetPr>
  <dimension ref="A1:Z28"/>
  <sheetViews>
    <sheetView showGridLines="0" zoomScale="98" zoomScaleNormal="98" workbookViewId="0">
      <pane ySplit="1" topLeftCell="A2" activePane="bottomLeft" state="frozen"/>
      <selection pane="bottomLeft" activeCell="B1" sqref="B1"/>
    </sheetView>
  </sheetViews>
  <sheetFormatPr baseColWidth="10" defaultRowHeight="15"/>
  <cols>
    <col min="1" max="1" width="3.7109375" customWidth="1"/>
    <col min="2" max="2" width="30" customWidth="1"/>
    <col min="3" max="6" width="19.7109375" customWidth="1"/>
    <col min="7" max="8" width="13.85546875" customWidth="1"/>
  </cols>
  <sheetData>
    <row r="1" spans="1:26">
      <c r="B1" s="220" t="s">
        <v>90</v>
      </c>
    </row>
    <row r="2" spans="1:26" ht="15" customHeight="1">
      <c r="B2" s="22" t="s">
        <v>371</v>
      </c>
      <c r="C2" s="23"/>
      <c r="D2" s="23"/>
      <c r="E2" s="23"/>
      <c r="F2" s="23"/>
      <c r="G2" s="23"/>
      <c r="H2" s="23"/>
      <c r="I2" s="23"/>
      <c r="J2" s="23"/>
      <c r="K2" s="23"/>
    </row>
    <row r="3" spans="1:26" ht="15" customHeight="1">
      <c r="B3" s="23" t="s">
        <v>497</v>
      </c>
      <c r="C3" s="23"/>
      <c r="D3" s="23"/>
      <c r="E3" s="23"/>
      <c r="F3" s="23"/>
      <c r="G3" s="23"/>
      <c r="H3" s="23"/>
      <c r="I3" s="23"/>
      <c r="J3" s="23"/>
      <c r="K3" s="23"/>
    </row>
    <row r="4" spans="1:26" s="37" customFormat="1" ht="6" customHeight="1">
      <c r="A4" s="35"/>
      <c r="B4" s="36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ht="15" customHeight="1">
      <c r="B5" s="274" t="s">
        <v>352</v>
      </c>
      <c r="C5" s="286" t="s">
        <v>53</v>
      </c>
      <c r="D5" s="287"/>
      <c r="E5" s="287"/>
      <c r="F5" s="287"/>
      <c r="G5" s="287"/>
      <c r="H5" s="276"/>
    </row>
    <row r="6" spans="1:26" ht="24.75" customHeight="1">
      <c r="B6" s="274"/>
      <c r="C6" s="273" t="s">
        <v>416</v>
      </c>
      <c r="D6" s="273" t="s">
        <v>54</v>
      </c>
      <c r="E6" s="273" t="s">
        <v>55</v>
      </c>
      <c r="F6" s="273" t="s">
        <v>56</v>
      </c>
      <c r="G6" s="273" t="s">
        <v>353</v>
      </c>
      <c r="H6" s="273" t="s">
        <v>354</v>
      </c>
    </row>
    <row r="7" spans="1:26" ht="24.75" customHeight="1">
      <c r="B7" s="274"/>
      <c r="C7" s="273"/>
      <c r="D7" s="273"/>
      <c r="E7" s="273"/>
      <c r="F7" s="273"/>
      <c r="G7" s="273"/>
      <c r="H7" s="273"/>
    </row>
    <row r="8" spans="1:26" s="25" customFormat="1" ht="6" customHeight="1">
      <c r="A8" s="24"/>
      <c r="B8" s="28"/>
      <c r="C8" s="28"/>
      <c r="D8" s="29"/>
      <c r="E8" s="28"/>
      <c r="F8" s="28"/>
      <c r="G8" s="30"/>
      <c r="H8" s="30"/>
      <c r="I8" s="17"/>
      <c r="J8" s="17"/>
      <c r="K8" s="31"/>
      <c r="L8" s="31"/>
      <c r="M8" s="31"/>
      <c r="N8" s="32"/>
      <c r="O8" s="26"/>
      <c r="P8" s="33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spans="1:26">
      <c r="B9" s="42" t="s">
        <v>1</v>
      </c>
      <c r="C9" s="48">
        <v>136890</v>
      </c>
      <c r="D9" s="48">
        <v>6312</v>
      </c>
      <c r="E9" s="48">
        <v>6875</v>
      </c>
      <c r="F9" s="48">
        <f>D9-E9</f>
        <v>-563</v>
      </c>
      <c r="G9" s="48">
        <v>143933</v>
      </c>
      <c r="H9" s="48">
        <v>144194</v>
      </c>
      <c r="I9" s="17"/>
    </row>
    <row r="10" spans="1:26">
      <c r="B10" s="8" t="s">
        <v>313</v>
      </c>
      <c r="C10" s="49">
        <v>18371</v>
      </c>
      <c r="D10" s="46">
        <v>1420</v>
      </c>
      <c r="E10" s="46">
        <v>1492</v>
      </c>
      <c r="F10" s="49">
        <f>D10-E10</f>
        <v>-72</v>
      </c>
      <c r="G10" s="46">
        <v>19776</v>
      </c>
      <c r="H10" s="46">
        <v>19923</v>
      </c>
      <c r="I10" s="17"/>
      <c r="J10" s="53"/>
    </row>
    <row r="11" spans="1:26">
      <c r="B11" s="8" t="s">
        <v>314</v>
      </c>
      <c r="C11" s="49">
        <v>5493</v>
      </c>
      <c r="D11" s="46">
        <v>203</v>
      </c>
      <c r="E11" s="46">
        <v>167</v>
      </c>
      <c r="F11" s="49">
        <f t="shared" ref="F11:F26" si="0">D11-E11</f>
        <v>36</v>
      </c>
      <c r="G11" s="46">
        <v>5563</v>
      </c>
      <c r="H11" s="46">
        <v>5740</v>
      </c>
      <c r="I11" s="17"/>
      <c r="J11" s="53"/>
    </row>
    <row r="12" spans="1:26">
      <c r="B12" s="8" t="s">
        <v>315</v>
      </c>
      <c r="C12" s="49">
        <v>24213</v>
      </c>
      <c r="D12" s="46">
        <v>1098</v>
      </c>
      <c r="E12" s="46">
        <v>1886</v>
      </c>
      <c r="F12" s="49">
        <f t="shared" si="0"/>
        <v>-788</v>
      </c>
      <c r="G12" s="46">
        <v>26137</v>
      </c>
      <c r="H12" s="46">
        <v>25428</v>
      </c>
      <c r="I12" s="17"/>
      <c r="J12" s="53"/>
    </row>
    <row r="13" spans="1:26">
      <c r="B13" s="8" t="s">
        <v>316</v>
      </c>
      <c r="C13" s="49">
        <v>9655</v>
      </c>
      <c r="D13" s="46">
        <v>193</v>
      </c>
      <c r="E13" s="46">
        <v>212</v>
      </c>
      <c r="F13" s="49">
        <f t="shared" si="0"/>
        <v>-19</v>
      </c>
      <c r="G13" s="46">
        <v>9935</v>
      </c>
      <c r="H13" s="46">
        <v>9872</v>
      </c>
      <c r="I13" s="17"/>
      <c r="J13" s="53"/>
    </row>
    <row r="14" spans="1:26">
      <c r="B14" s="8" t="s">
        <v>317</v>
      </c>
      <c r="C14" s="49">
        <v>1642</v>
      </c>
      <c r="D14" s="46">
        <v>67</v>
      </c>
      <c r="E14" s="46">
        <v>56</v>
      </c>
      <c r="F14" s="49">
        <f t="shared" si="0"/>
        <v>11</v>
      </c>
      <c r="G14" s="46">
        <v>1690</v>
      </c>
      <c r="H14" s="46">
        <v>1731</v>
      </c>
      <c r="I14" s="17"/>
      <c r="J14" s="53"/>
    </row>
    <row r="15" spans="1:26">
      <c r="B15" s="8" t="s">
        <v>318</v>
      </c>
      <c r="C15" s="49">
        <v>6698</v>
      </c>
      <c r="D15" s="46">
        <v>252</v>
      </c>
      <c r="E15" s="46">
        <v>110</v>
      </c>
      <c r="F15" s="49">
        <f t="shared" si="0"/>
        <v>142</v>
      </c>
      <c r="G15" s="46">
        <v>6820</v>
      </c>
      <c r="H15" s="46">
        <v>7088</v>
      </c>
      <c r="I15" s="17"/>
      <c r="J15" s="53"/>
    </row>
    <row r="16" spans="1:26">
      <c r="B16" s="8" t="s">
        <v>319</v>
      </c>
      <c r="C16" s="49">
        <v>5652</v>
      </c>
      <c r="D16" s="46">
        <v>169</v>
      </c>
      <c r="E16" s="46">
        <v>172</v>
      </c>
      <c r="F16" s="49">
        <f t="shared" si="0"/>
        <v>-3</v>
      </c>
      <c r="G16" s="46">
        <v>5926</v>
      </c>
      <c r="H16" s="46">
        <v>5874</v>
      </c>
      <c r="I16" s="17"/>
      <c r="J16" s="53"/>
    </row>
    <row r="17" spans="2:10">
      <c r="B17" s="8" t="s">
        <v>320</v>
      </c>
      <c r="C17" s="49">
        <v>7238</v>
      </c>
      <c r="D17" s="46">
        <v>602</v>
      </c>
      <c r="E17" s="46">
        <v>336</v>
      </c>
      <c r="F17" s="49">
        <f t="shared" si="0"/>
        <v>266</v>
      </c>
      <c r="G17" s="46">
        <v>7273</v>
      </c>
      <c r="H17" s="46">
        <v>7952</v>
      </c>
      <c r="I17" s="17"/>
      <c r="J17" s="53"/>
    </row>
    <row r="18" spans="2:10">
      <c r="B18" s="8" t="s">
        <v>321</v>
      </c>
      <c r="C18" s="49">
        <v>4839</v>
      </c>
      <c r="D18" s="46">
        <v>180</v>
      </c>
      <c r="E18" s="46">
        <v>178</v>
      </c>
      <c r="F18" s="49">
        <f t="shared" si="0"/>
        <v>2</v>
      </c>
      <c r="G18" s="46">
        <v>5102</v>
      </c>
      <c r="H18" s="46">
        <v>5064</v>
      </c>
      <c r="I18" s="17"/>
      <c r="J18" s="53"/>
    </row>
    <row r="19" spans="2:10">
      <c r="B19" s="8" t="s">
        <v>322</v>
      </c>
      <c r="C19" s="49">
        <v>7322</v>
      </c>
      <c r="D19" s="46">
        <v>763</v>
      </c>
      <c r="E19" s="46">
        <v>449</v>
      </c>
      <c r="F19" s="49">
        <f t="shared" si="0"/>
        <v>314</v>
      </c>
      <c r="G19" s="46">
        <v>7744</v>
      </c>
      <c r="H19" s="46">
        <v>8165</v>
      </c>
      <c r="I19" s="17"/>
      <c r="J19" s="53"/>
    </row>
    <row r="20" spans="2:10">
      <c r="B20" s="8" t="s">
        <v>323</v>
      </c>
      <c r="C20" s="49">
        <v>16953</v>
      </c>
      <c r="D20" s="46">
        <v>457</v>
      </c>
      <c r="E20" s="46">
        <v>541</v>
      </c>
      <c r="F20" s="49">
        <f t="shared" si="0"/>
        <v>-84</v>
      </c>
      <c r="G20" s="46">
        <v>17551</v>
      </c>
      <c r="H20" s="46">
        <v>17458</v>
      </c>
      <c r="I20" s="17"/>
      <c r="J20" s="53"/>
    </row>
    <row r="21" spans="2:10">
      <c r="B21" s="8" t="s">
        <v>324</v>
      </c>
      <c r="C21" s="49">
        <v>5338</v>
      </c>
      <c r="D21" s="46">
        <v>182</v>
      </c>
      <c r="E21" s="46">
        <v>186</v>
      </c>
      <c r="F21" s="49">
        <f t="shared" si="0"/>
        <v>-4</v>
      </c>
      <c r="G21" s="46">
        <v>5688</v>
      </c>
      <c r="H21" s="46">
        <v>5542</v>
      </c>
      <c r="I21" s="17"/>
      <c r="J21" s="53"/>
    </row>
    <row r="22" spans="2:10">
      <c r="B22" s="8" t="s">
        <v>325</v>
      </c>
      <c r="C22" s="49">
        <v>8610</v>
      </c>
      <c r="D22" s="46">
        <v>144</v>
      </c>
      <c r="E22" s="46">
        <v>228</v>
      </c>
      <c r="F22" s="49">
        <f t="shared" si="0"/>
        <v>-84</v>
      </c>
      <c r="G22" s="46">
        <v>8923</v>
      </c>
      <c r="H22" s="46">
        <v>8781</v>
      </c>
      <c r="I22" s="17"/>
      <c r="J22" s="53"/>
    </row>
    <row r="23" spans="2:10">
      <c r="B23" s="8" t="s">
        <v>326</v>
      </c>
      <c r="C23" s="49">
        <v>11600</v>
      </c>
      <c r="D23" s="46">
        <v>371</v>
      </c>
      <c r="E23" s="46">
        <v>502</v>
      </c>
      <c r="F23" s="49">
        <f t="shared" si="0"/>
        <v>-131</v>
      </c>
      <c r="G23" s="46">
        <v>12075</v>
      </c>
      <c r="H23" s="46">
        <v>12062</v>
      </c>
      <c r="I23" s="17"/>
      <c r="J23" s="53"/>
    </row>
    <row r="24" spans="2:10">
      <c r="B24" s="8" t="s">
        <v>327</v>
      </c>
      <c r="C24" s="49">
        <v>1029</v>
      </c>
      <c r="D24" s="46">
        <v>26</v>
      </c>
      <c r="E24" s="46">
        <v>15</v>
      </c>
      <c r="F24" s="49">
        <f t="shared" si="0"/>
        <v>11</v>
      </c>
      <c r="G24" s="46">
        <v>1012</v>
      </c>
      <c r="H24" s="46">
        <v>1084</v>
      </c>
      <c r="I24" s="17"/>
      <c r="J24" s="53"/>
    </row>
    <row r="25" spans="2:10">
      <c r="B25" s="8" t="s">
        <v>328</v>
      </c>
      <c r="C25" s="49">
        <v>2070</v>
      </c>
      <c r="D25" s="46">
        <v>142</v>
      </c>
      <c r="E25" s="46">
        <v>41</v>
      </c>
      <c r="F25" s="49">
        <f t="shared" si="0"/>
        <v>101</v>
      </c>
      <c r="G25" s="46">
        <v>2056</v>
      </c>
      <c r="H25" s="46">
        <v>2218</v>
      </c>
      <c r="I25" s="17"/>
      <c r="J25" s="53"/>
    </row>
    <row r="26" spans="2:10">
      <c r="B26" s="4" t="s">
        <v>105</v>
      </c>
      <c r="C26" s="50">
        <v>167</v>
      </c>
      <c r="D26" s="46">
        <v>43</v>
      </c>
      <c r="E26" s="46">
        <v>304</v>
      </c>
      <c r="F26" s="49">
        <f t="shared" si="0"/>
        <v>-261</v>
      </c>
      <c r="G26" s="46">
        <v>662</v>
      </c>
      <c r="H26" s="46">
        <v>212</v>
      </c>
      <c r="I26" s="17"/>
      <c r="J26" s="53"/>
    </row>
    <row r="27" spans="2:10">
      <c r="B27" s="34" t="s">
        <v>75</v>
      </c>
      <c r="C27" s="6"/>
      <c r="D27" s="6"/>
      <c r="E27" s="6"/>
      <c r="F27" s="6"/>
      <c r="G27" s="9"/>
      <c r="H27" s="6"/>
    </row>
    <row r="28" spans="2:10">
      <c r="B28" s="3"/>
      <c r="C28" s="3"/>
      <c r="D28" s="3"/>
      <c r="E28" s="3"/>
      <c r="F28" s="3"/>
      <c r="G28" s="3"/>
    </row>
  </sheetData>
  <mergeCells count="8">
    <mergeCell ref="H6:H7"/>
    <mergeCell ref="B5:B7"/>
    <mergeCell ref="D6:D7"/>
    <mergeCell ref="E6:E7"/>
    <mergeCell ref="F6:F7"/>
    <mergeCell ref="G6:G7"/>
    <mergeCell ref="C5:H5"/>
    <mergeCell ref="C6:C7"/>
  </mergeCells>
  <hyperlinks>
    <hyperlink ref="B1" location="INDICE!B46" display="Volver al índice" xr:uid="{00000000-0004-0000-2400-000000000000}"/>
  </hyperlinks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theme="8" tint="-0.249977111117893"/>
  </sheetPr>
  <dimension ref="A1:W22"/>
  <sheetViews>
    <sheetView showGridLines="0" zoomScale="90" zoomScaleNormal="90" workbookViewId="0">
      <pane ySplit="1" topLeftCell="A2" activePane="bottomLeft" state="frozen"/>
      <selection pane="bottomLeft" activeCell="B1" sqref="B1"/>
    </sheetView>
  </sheetViews>
  <sheetFormatPr baseColWidth="10" defaultRowHeight="15"/>
  <cols>
    <col min="1" max="1" width="3.7109375" customWidth="1"/>
    <col min="2" max="2" width="40" customWidth="1"/>
    <col min="3" max="7" width="14.7109375" customWidth="1"/>
  </cols>
  <sheetData>
    <row r="1" spans="1:23" ht="15" customHeight="1">
      <c r="B1" s="220" t="s">
        <v>90</v>
      </c>
    </row>
    <row r="2" spans="1:23" ht="15" customHeight="1">
      <c r="B2" s="22" t="s">
        <v>404</v>
      </c>
      <c r="C2" s="22"/>
      <c r="D2" s="23"/>
      <c r="E2" s="23"/>
      <c r="F2" s="23"/>
      <c r="G2" s="23"/>
      <c r="H2" s="23"/>
      <c r="I2" s="23"/>
    </row>
    <row r="3" spans="1:23" ht="15" customHeight="1">
      <c r="B3" s="289" t="s">
        <v>429</v>
      </c>
      <c r="C3" s="289"/>
      <c r="D3" s="289"/>
      <c r="E3" s="289"/>
      <c r="F3" s="289"/>
      <c r="G3" s="289"/>
      <c r="H3" s="23"/>
      <c r="I3" s="23"/>
    </row>
    <row r="4" spans="1:23" ht="6" customHeight="1">
      <c r="B4" s="127"/>
      <c r="C4" s="127"/>
      <c r="D4" s="127"/>
      <c r="E4" s="127"/>
      <c r="F4" s="127"/>
      <c r="G4" s="127"/>
      <c r="H4" s="23"/>
      <c r="I4" s="23"/>
    </row>
    <row r="5" spans="1:23" s="116" customFormat="1" ht="27" customHeight="1">
      <c r="A5" s="35"/>
      <c r="B5" s="271" t="s">
        <v>414</v>
      </c>
      <c r="C5" s="272" t="s">
        <v>1</v>
      </c>
      <c r="D5" s="272" t="s">
        <v>0</v>
      </c>
      <c r="E5" s="272"/>
      <c r="F5" s="272"/>
      <c r="G5" s="272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</row>
    <row r="6" spans="1:23" s="23" customFormat="1" ht="27" customHeight="1">
      <c r="B6" s="271"/>
      <c r="C6" s="272"/>
      <c r="D6" s="272" t="s">
        <v>389</v>
      </c>
      <c r="E6" s="272" t="s">
        <v>390</v>
      </c>
      <c r="F6" s="272" t="s">
        <v>387</v>
      </c>
      <c r="G6" s="272" t="s">
        <v>19</v>
      </c>
    </row>
    <row r="7" spans="1:23" s="23" customFormat="1" ht="24.75" customHeight="1">
      <c r="B7" s="271"/>
      <c r="C7" s="272"/>
      <c r="D7" s="272"/>
      <c r="E7" s="272"/>
      <c r="F7" s="272"/>
      <c r="G7" s="272"/>
    </row>
    <row r="8" spans="1:23" s="23" customFormat="1" ht="6" customHeight="1">
      <c r="B8" s="28"/>
      <c r="C8" s="28"/>
      <c r="D8" s="29"/>
      <c r="E8" s="28"/>
      <c r="F8" s="28"/>
      <c r="G8" s="30"/>
    </row>
    <row r="9" spans="1:23" s="23" customFormat="1" ht="14.25">
      <c r="B9" s="42" t="s">
        <v>1</v>
      </c>
      <c r="C9" s="92">
        <v>118122</v>
      </c>
      <c r="D9" s="48">
        <v>78174</v>
      </c>
      <c r="E9" s="48">
        <v>31094</v>
      </c>
      <c r="F9" s="48">
        <v>1285</v>
      </c>
      <c r="G9" s="48">
        <v>7569</v>
      </c>
    </row>
    <row r="10" spans="1:23" s="23" customFormat="1" ht="14.25">
      <c r="B10" s="8" t="s">
        <v>329</v>
      </c>
      <c r="C10" s="93">
        <v>21347</v>
      </c>
      <c r="D10" s="46">
        <v>15150</v>
      </c>
      <c r="E10" s="46">
        <v>5056</v>
      </c>
      <c r="F10" s="49">
        <v>181</v>
      </c>
      <c r="G10" s="46">
        <v>960</v>
      </c>
    </row>
    <row r="11" spans="1:23" s="23" customFormat="1" ht="14.25">
      <c r="B11" s="8" t="s">
        <v>330</v>
      </c>
      <c r="C11" s="93">
        <v>8983</v>
      </c>
      <c r="D11" s="46">
        <v>7039</v>
      </c>
      <c r="E11" s="46">
        <v>1162</v>
      </c>
      <c r="F11" s="49">
        <v>33</v>
      </c>
      <c r="G11" s="46">
        <v>749</v>
      </c>
    </row>
    <row r="12" spans="1:23" s="23" customFormat="1" ht="14.25">
      <c r="B12" s="8" t="s">
        <v>331</v>
      </c>
      <c r="C12" s="93">
        <v>45875</v>
      </c>
      <c r="D12" s="46">
        <v>28213</v>
      </c>
      <c r="E12" s="46">
        <v>13980</v>
      </c>
      <c r="F12" s="49">
        <v>403</v>
      </c>
      <c r="G12" s="46">
        <v>3279</v>
      </c>
    </row>
    <row r="13" spans="1:23" s="23" customFormat="1" ht="14.25">
      <c r="B13" s="8" t="s">
        <v>332</v>
      </c>
      <c r="C13" s="93">
        <v>5659</v>
      </c>
      <c r="D13" s="46">
        <v>3771</v>
      </c>
      <c r="E13" s="46">
        <v>1326</v>
      </c>
      <c r="F13" s="49">
        <v>253</v>
      </c>
      <c r="G13" s="46">
        <v>309</v>
      </c>
    </row>
    <row r="14" spans="1:23" s="23" customFormat="1" ht="14.25">
      <c r="B14" s="8" t="s">
        <v>333</v>
      </c>
      <c r="C14" s="93">
        <v>3640</v>
      </c>
      <c r="D14" s="46">
        <v>2301</v>
      </c>
      <c r="E14" s="46">
        <v>1158</v>
      </c>
      <c r="F14" s="49">
        <v>64</v>
      </c>
      <c r="G14" s="46">
        <v>117</v>
      </c>
    </row>
    <row r="15" spans="1:23" s="23" customFormat="1" ht="14.25">
      <c r="B15" s="8" t="s">
        <v>334</v>
      </c>
      <c r="C15" s="93">
        <v>19102</v>
      </c>
      <c r="D15" s="46">
        <v>14579</v>
      </c>
      <c r="E15" s="46">
        <v>2795</v>
      </c>
      <c r="F15" s="49">
        <v>194</v>
      </c>
      <c r="G15" s="46">
        <v>1534</v>
      </c>
    </row>
    <row r="16" spans="1:23" s="23" customFormat="1" ht="14.25">
      <c r="B16" s="8" t="s">
        <v>335</v>
      </c>
      <c r="C16" s="93">
        <v>2565</v>
      </c>
      <c r="D16" s="46">
        <v>1527</v>
      </c>
      <c r="E16" s="46">
        <v>911</v>
      </c>
      <c r="F16" s="49">
        <v>21</v>
      </c>
      <c r="G16" s="46">
        <v>106</v>
      </c>
    </row>
    <row r="17" spans="2:7" s="23" customFormat="1" ht="14.25">
      <c r="B17" s="8" t="s">
        <v>336</v>
      </c>
      <c r="C17" s="93">
        <v>2368</v>
      </c>
      <c r="D17" s="46">
        <v>1704</v>
      </c>
      <c r="E17" s="46">
        <v>586</v>
      </c>
      <c r="F17" s="49">
        <v>11</v>
      </c>
      <c r="G17" s="46">
        <v>67</v>
      </c>
    </row>
    <row r="18" spans="2:7" s="23" customFormat="1" ht="14.25">
      <c r="B18" s="8" t="s">
        <v>337</v>
      </c>
      <c r="C18" s="93">
        <v>5523</v>
      </c>
      <c r="D18" s="46">
        <v>3155</v>
      </c>
      <c r="E18" s="46">
        <v>2042</v>
      </c>
      <c r="F18" s="49">
        <v>74</v>
      </c>
      <c r="G18" s="46">
        <v>252</v>
      </c>
    </row>
    <row r="19" spans="2:7" s="23" customFormat="1" ht="14.25">
      <c r="B19" s="8" t="s">
        <v>338</v>
      </c>
      <c r="C19" s="93">
        <v>2856</v>
      </c>
      <c r="D19" s="46">
        <v>691</v>
      </c>
      <c r="E19" s="46">
        <v>1941</v>
      </c>
      <c r="F19" s="49">
        <v>50</v>
      </c>
      <c r="G19" s="46">
        <v>174</v>
      </c>
    </row>
    <row r="20" spans="2:7" s="23" customFormat="1" ht="14.25">
      <c r="B20" s="8" t="s">
        <v>105</v>
      </c>
      <c r="C20" s="93">
        <v>204</v>
      </c>
      <c r="D20" s="46">
        <v>44</v>
      </c>
      <c r="E20" s="46">
        <v>137</v>
      </c>
      <c r="F20" s="49">
        <v>1</v>
      </c>
      <c r="G20" s="46">
        <v>22</v>
      </c>
    </row>
    <row r="21" spans="2:7" s="23" customFormat="1" ht="14.25">
      <c r="B21" s="34" t="s">
        <v>75</v>
      </c>
      <c r="C21" s="34"/>
      <c r="D21" s="125"/>
      <c r="E21" s="125"/>
      <c r="F21" s="125"/>
      <c r="G21" s="126"/>
    </row>
    <row r="22" spans="2:7" s="23" customFormat="1" ht="14.25"/>
  </sheetData>
  <mergeCells count="8">
    <mergeCell ref="B3:G3"/>
    <mergeCell ref="B5:B7"/>
    <mergeCell ref="D6:D7"/>
    <mergeCell ref="E6:E7"/>
    <mergeCell ref="F6:F7"/>
    <mergeCell ref="G6:G7"/>
    <mergeCell ref="C5:C7"/>
    <mergeCell ref="D5:G5"/>
  </mergeCells>
  <hyperlinks>
    <hyperlink ref="B1" location="INDICE!B47" display="Volver al índice" xr:uid="{00000000-0004-0000-2500-000000000000}"/>
  </hyperlinks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theme="8" tint="-0.249977111117893"/>
  </sheetPr>
  <dimension ref="A1:Z22"/>
  <sheetViews>
    <sheetView showGridLines="0" zoomScale="90" zoomScaleNormal="90" workbookViewId="0">
      <pane ySplit="1" topLeftCell="A2" activePane="bottomLeft" state="frozen"/>
      <selection pane="bottomLeft" activeCell="B1" sqref="B1"/>
    </sheetView>
  </sheetViews>
  <sheetFormatPr baseColWidth="10" defaultRowHeight="15"/>
  <cols>
    <col min="1" max="1" width="3.7109375" customWidth="1"/>
    <col min="2" max="2" width="30" customWidth="1"/>
    <col min="3" max="6" width="19.7109375" customWidth="1"/>
    <col min="7" max="8" width="16.42578125" customWidth="1"/>
  </cols>
  <sheetData>
    <row r="1" spans="1:26">
      <c r="B1" s="220" t="s">
        <v>90</v>
      </c>
    </row>
    <row r="2" spans="1:26" ht="15" customHeight="1">
      <c r="B2" s="22" t="s">
        <v>372</v>
      </c>
      <c r="C2" s="23"/>
      <c r="D2" s="23"/>
      <c r="E2" s="23"/>
      <c r="F2" s="23"/>
      <c r="G2" s="23"/>
      <c r="H2" s="23"/>
      <c r="I2" s="23"/>
      <c r="J2" s="23"/>
      <c r="K2" s="23"/>
    </row>
    <row r="3" spans="1:26" ht="15" customHeight="1">
      <c r="B3" s="23" t="s">
        <v>498</v>
      </c>
      <c r="C3" s="23"/>
      <c r="D3" s="23"/>
      <c r="E3" s="23"/>
      <c r="F3" s="23"/>
      <c r="G3" s="23"/>
      <c r="H3" s="23"/>
      <c r="I3" s="23"/>
      <c r="J3" s="23"/>
      <c r="K3" s="23"/>
    </row>
    <row r="4" spans="1:26" s="37" customFormat="1" ht="6" customHeight="1">
      <c r="A4" s="35"/>
      <c r="B4" s="36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ht="15" customHeight="1">
      <c r="B5" s="274" t="s">
        <v>352</v>
      </c>
      <c r="C5" s="286" t="s">
        <v>53</v>
      </c>
      <c r="D5" s="287"/>
      <c r="E5" s="287"/>
      <c r="F5" s="287"/>
      <c r="G5" s="287"/>
      <c r="H5" s="276"/>
    </row>
    <row r="6" spans="1:26" ht="24.75" customHeight="1">
      <c r="B6" s="274"/>
      <c r="C6" s="273" t="s">
        <v>416</v>
      </c>
      <c r="D6" s="273" t="s">
        <v>54</v>
      </c>
      <c r="E6" s="273" t="s">
        <v>55</v>
      </c>
      <c r="F6" s="273" t="s">
        <v>56</v>
      </c>
      <c r="G6" s="273" t="s">
        <v>353</v>
      </c>
      <c r="H6" s="273" t="s">
        <v>354</v>
      </c>
    </row>
    <row r="7" spans="1:26" ht="24.75" customHeight="1">
      <c r="B7" s="274"/>
      <c r="C7" s="273"/>
      <c r="D7" s="273"/>
      <c r="E7" s="273"/>
      <c r="F7" s="273"/>
      <c r="G7" s="273"/>
      <c r="H7" s="273"/>
    </row>
    <row r="8" spans="1:26" s="25" customFormat="1" ht="6" customHeight="1">
      <c r="A8" s="24"/>
      <c r="B8" s="28"/>
      <c r="C8" s="28"/>
      <c r="D8" s="29"/>
      <c r="E8" s="28"/>
      <c r="F8" s="28"/>
      <c r="G8" s="30"/>
      <c r="H8" s="30"/>
      <c r="I8" s="17"/>
      <c r="J8" s="17"/>
      <c r="K8" s="31"/>
      <c r="L8" s="31"/>
      <c r="M8" s="31"/>
      <c r="N8" s="32"/>
      <c r="O8" s="26"/>
      <c r="P8" s="33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spans="1:26">
      <c r="B9" s="42" t="s">
        <v>1</v>
      </c>
      <c r="C9" s="95">
        <v>89948</v>
      </c>
      <c r="D9" s="48">
        <v>6265</v>
      </c>
      <c r="E9" s="48">
        <v>4226</v>
      </c>
      <c r="F9" s="48">
        <f>D9-E9</f>
        <v>2039</v>
      </c>
      <c r="G9" s="48">
        <v>94302</v>
      </c>
      <c r="H9" s="48">
        <v>97395</v>
      </c>
      <c r="I9" s="17"/>
    </row>
    <row r="10" spans="1:26">
      <c r="B10" s="8" t="s">
        <v>329</v>
      </c>
      <c r="C10" s="96">
        <v>16790</v>
      </c>
      <c r="D10" s="46">
        <v>1076</v>
      </c>
      <c r="E10" s="46">
        <v>657</v>
      </c>
      <c r="F10" s="49">
        <f t="shared" ref="F10:F19" si="0">D10-E10</f>
        <v>419</v>
      </c>
      <c r="G10" s="46">
        <v>17306</v>
      </c>
      <c r="H10" s="46">
        <v>18113</v>
      </c>
      <c r="I10" s="17"/>
      <c r="J10" s="53"/>
    </row>
    <row r="11" spans="1:26">
      <c r="B11" s="8" t="s">
        <v>330</v>
      </c>
      <c r="C11" s="96">
        <v>7189</v>
      </c>
      <c r="D11" s="46">
        <v>360</v>
      </c>
      <c r="E11" s="46">
        <v>256</v>
      </c>
      <c r="F11" s="49">
        <f>D11-E11</f>
        <v>104</v>
      </c>
      <c r="G11" s="46">
        <v>7413</v>
      </c>
      <c r="H11" s="46">
        <v>7572</v>
      </c>
      <c r="I11" s="17"/>
      <c r="J11" s="53"/>
    </row>
    <row r="12" spans="1:26">
      <c r="B12" s="8" t="s">
        <v>331</v>
      </c>
      <c r="C12" s="96">
        <v>33420</v>
      </c>
      <c r="D12" s="46">
        <v>2804</v>
      </c>
      <c r="E12" s="46">
        <v>1918</v>
      </c>
      <c r="F12" s="49">
        <f t="shared" si="0"/>
        <v>886</v>
      </c>
      <c r="G12" s="46">
        <v>36527</v>
      </c>
      <c r="H12" s="46">
        <v>36499</v>
      </c>
      <c r="I12" s="17"/>
      <c r="J12" s="53"/>
    </row>
    <row r="13" spans="1:26">
      <c r="B13" s="8" t="s">
        <v>332</v>
      </c>
      <c r="C13" s="96">
        <v>4533</v>
      </c>
      <c r="D13" s="46">
        <v>158</v>
      </c>
      <c r="E13" s="46">
        <v>129</v>
      </c>
      <c r="F13" s="49">
        <f t="shared" si="0"/>
        <v>29</v>
      </c>
      <c r="G13" s="46">
        <v>4657</v>
      </c>
      <c r="H13" s="46">
        <v>4798</v>
      </c>
      <c r="I13" s="17"/>
      <c r="J13" s="53"/>
    </row>
    <row r="14" spans="1:26">
      <c r="B14" s="8" t="s">
        <v>333</v>
      </c>
      <c r="C14" s="96">
        <v>2946</v>
      </c>
      <c r="D14" s="46">
        <v>242</v>
      </c>
      <c r="E14" s="46">
        <v>118</v>
      </c>
      <c r="F14" s="49">
        <f t="shared" si="0"/>
        <v>124</v>
      </c>
      <c r="G14" s="46">
        <v>3050</v>
      </c>
      <c r="H14" s="46">
        <v>3192</v>
      </c>
      <c r="I14" s="17"/>
      <c r="J14" s="53"/>
    </row>
    <row r="15" spans="1:26">
      <c r="B15" s="8" t="s">
        <v>334</v>
      </c>
      <c r="C15" s="96">
        <v>15378</v>
      </c>
      <c r="D15" s="46">
        <v>529</v>
      </c>
      <c r="E15" s="46">
        <v>392</v>
      </c>
      <c r="F15" s="49">
        <f t="shared" si="0"/>
        <v>137</v>
      </c>
      <c r="G15" s="46">
        <v>15992</v>
      </c>
      <c r="H15" s="46">
        <v>15992</v>
      </c>
      <c r="I15" s="17"/>
      <c r="J15" s="53"/>
    </row>
    <row r="16" spans="1:26">
      <c r="B16" s="8" t="s">
        <v>335</v>
      </c>
      <c r="C16" s="96">
        <v>1687</v>
      </c>
      <c r="D16" s="46">
        <v>300</v>
      </c>
      <c r="E16" s="46">
        <v>138</v>
      </c>
      <c r="F16" s="49">
        <f t="shared" si="0"/>
        <v>162</v>
      </c>
      <c r="G16" s="46">
        <v>1798</v>
      </c>
      <c r="H16" s="46">
        <v>1999</v>
      </c>
      <c r="I16" s="17"/>
      <c r="J16" s="53"/>
    </row>
    <row r="17" spans="2:10">
      <c r="B17" s="8" t="s">
        <v>336</v>
      </c>
      <c r="C17" s="96">
        <v>1896</v>
      </c>
      <c r="D17" s="46">
        <v>156</v>
      </c>
      <c r="E17" s="46">
        <v>79</v>
      </c>
      <c r="F17" s="49">
        <f t="shared" si="0"/>
        <v>77</v>
      </c>
      <c r="G17" s="46">
        <v>1978</v>
      </c>
      <c r="H17" s="46">
        <v>2085</v>
      </c>
      <c r="I17" s="17"/>
      <c r="J17" s="53"/>
    </row>
    <row r="18" spans="2:10">
      <c r="B18" s="8" t="s">
        <v>337</v>
      </c>
      <c r="C18" s="96">
        <v>4247</v>
      </c>
      <c r="D18" s="46">
        <v>418</v>
      </c>
      <c r="E18" s="46">
        <v>181</v>
      </c>
      <c r="F18" s="49">
        <f t="shared" si="0"/>
        <v>237</v>
      </c>
      <c r="G18" s="46">
        <v>4275</v>
      </c>
      <c r="H18" s="46">
        <v>4746</v>
      </c>
      <c r="I18" s="17"/>
      <c r="J18" s="53"/>
    </row>
    <row r="19" spans="2:10">
      <c r="B19" s="8" t="s">
        <v>338</v>
      </c>
      <c r="C19" s="96">
        <v>1781</v>
      </c>
      <c r="D19" s="46">
        <v>185</v>
      </c>
      <c r="E19" s="46">
        <v>43</v>
      </c>
      <c r="F19" s="49">
        <f t="shared" si="0"/>
        <v>142</v>
      </c>
      <c r="G19" s="46">
        <v>791</v>
      </c>
      <c r="H19" s="46">
        <v>2277</v>
      </c>
      <c r="I19" s="17"/>
      <c r="J19" s="53"/>
    </row>
    <row r="20" spans="2:10">
      <c r="B20" s="4" t="s">
        <v>105</v>
      </c>
      <c r="C20" s="47">
        <v>81</v>
      </c>
      <c r="D20" s="46">
        <v>37</v>
      </c>
      <c r="E20" s="46">
        <v>315</v>
      </c>
      <c r="F20" s="49">
        <f>D20-E20</f>
        <v>-278</v>
      </c>
      <c r="G20" s="46">
        <v>515</v>
      </c>
      <c r="H20" s="46">
        <v>122</v>
      </c>
      <c r="I20" s="17"/>
      <c r="J20" s="53"/>
    </row>
    <row r="21" spans="2:10">
      <c r="B21" s="34" t="s">
        <v>75</v>
      </c>
      <c r="C21" s="6"/>
      <c r="D21" s="6"/>
      <c r="E21" s="6"/>
      <c r="F21" s="6"/>
      <c r="G21" s="9"/>
      <c r="H21" s="6"/>
    </row>
    <row r="22" spans="2:10">
      <c r="B22" s="3"/>
      <c r="C22" s="3"/>
      <c r="D22" s="3"/>
      <c r="E22" s="3"/>
      <c r="F22" s="3"/>
      <c r="G22" s="3"/>
    </row>
  </sheetData>
  <mergeCells count="8">
    <mergeCell ref="H6:H7"/>
    <mergeCell ref="B5:B7"/>
    <mergeCell ref="D6:D7"/>
    <mergeCell ref="E6:E7"/>
    <mergeCell ref="F6:F7"/>
    <mergeCell ref="G6:G7"/>
    <mergeCell ref="C5:H5"/>
    <mergeCell ref="C6:C7"/>
  </mergeCells>
  <hyperlinks>
    <hyperlink ref="B1" location="INDICE!B48" display="Volver al índice" xr:uid="{00000000-0004-0000-2600-000000000000}"/>
  </hyperlink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</sheetPr>
  <dimension ref="A1:Z41"/>
  <sheetViews>
    <sheetView showGridLines="0" zoomScale="90" zoomScaleNormal="90" workbookViewId="0">
      <pane ySplit="1" topLeftCell="A2" activePane="bottomLeft" state="frozen"/>
      <selection activeCell="B5" sqref="B5:B8"/>
      <selection pane="bottomLeft" activeCell="B1" sqref="B1"/>
    </sheetView>
  </sheetViews>
  <sheetFormatPr baseColWidth="10" defaultRowHeight="15"/>
  <cols>
    <col min="1" max="1" width="3.7109375" customWidth="1"/>
    <col min="2" max="2" width="21.5703125" customWidth="1"/>
    <col min="3" max="3" width="21.7109375" customWidth="1"/>
    <col min="4" max="4" width="22.5703125" customWidth="1"/>
    <col min="5" max="5" width="22" customWidth="1"/>
    <col min="6" max="8" width="17" customWidth="1"/>
    <col min="9" max="10" width="14.28515625" customWidth="1"/>
  </cols>
  <sheetData>
    <row r="1" spans="1:26" ht="15" customHeight="1">
      <c r="B1" s="220" t="s">
        <v>90</v>
      </c>
      <c r="C1" s="196"/>
      <c r="D1" s="175"/>
      <c r="E1" s="175"/>
      <c r="F1" s="175"/>
      <c r="G1" s="175"/>
    </row>
    <row r="2" spans="1:26" ht="15" customHeight="1">
      <c r="B2" s="176" t="s">
        <v>79</v>
      </c>
      <c r="C2" s="176"/>
      <c r="D2" s="197"/>
      <c r="E2" s="197"/>
      <c r="F2" s="197"/>
      <c r="G2" s="197"/>
      <c r="H2" s="23"/>
      <c r="I2" s="23"/>
      <c r="J2" s="23"/>
      <c r="K2" s="23"/>
    </row>
    <row r="3" spans="1:26" ht="15" customHeight="1">
      <c r="B3" s="197" t="s">
        <v>481</v>
      </c>
      <c r="C3" s="197"/>
      <c r="D3" s="197"/>
      <c r="E3" s="197"/>
      <c r="F3" s="197"/>
      <c r="G3" s="197"/>
      <c r="H3" s="23"/>
      <c r="I3" s="23"/>
      <c r="J3" s="23"/>
      <c r="K3" s="23"/>
    </row>
    <row r="4" spans="1:26" ht="15" customHeight="1"/>
    <row r="5" spans="1:26" s="37" customFormat="1" ht="12.75" customHeight="1">
      <c r="A5" s="35"/>
      <c r="B5" s="36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 spans="1:26" ht="15" customHeight="1">
      <c r="B6" s="239" t="s">
        <v>22</v>
      </c>
      <c r="C6" s="244" t="s">
        <v>53</v>
      </c>
      <c r="D6" s="245"/>
      <c r="E6" s="245"/>
      <c r="F6" s="245"/>
      <c r="G6" s="245"/>
      <c r="H6" s="246"/>
      <c r="I6" s="244" t="s">
        <v>382</v>
      </c>
      <c r="J6" s="246"/>
    </row>
    <row r="7" spans="1:26" ht="24.75" customHeight="1">
      <c r="B7" s="239"/>
      <c r="C7" s="242" t="s">
        <v>432</v>
      </c>
      <c r="D7" s="241" t="s">
        <v>54</v>
      </c>
      <c r="E7" s="241" t="s">
        <v>55</v>
      </c>
      <c r="F7" s="241" t="s">
        <v>56</v>
      </c>
      <c r="G7" s="241" t="s">
        <v>351</v>
      </c>
      <c r="H7" s="241" t="s">
        <v>57</v>
      </c>
      <c r="I7" s="241" t="s">
        <v>381</v>
      </c>
      <c r="J7" s="241" t="s">
        <v>380</v>
      </c>
    </row>
    <row r="8" spans="1:26" ht="24.75" customHeight="1">
      <c r="B8" s="239"/>
      <c r="C8" s="243"/>
      <c r="D8" s="241"/>
      <c r="E8" s="241"/>
      <c r="F8" s="241"/>
      <c r="G8" s="241"/>
      <c r="H8" s="241"/>
      <c r="I8" s="241"/>
      <c r="J8" s="241"/>
    </row>
    <row r="9" spans="1:26" s="25" customFormat="1" ht="6" customHeight="1">
      <c r="A9" s="24"/>
      <c r="B9" s="179"/>
      <c r="C9" s="179"/>
      <c r="D9" s="180"/>
      <c r="E9" s="179"/>
      <c r="F9" s="179"/>
      <c r="G9" s="162"/>
      <c r="H9" s="162"/>
      <c r="I9" s="162"/>
      <c r="J9" s="162"/>
      <c r="K9" s="31"/>
      <c r="L9" s="31"/>
      <c r="M9" s="31"/>
      <c r="N9" s="32"/>
      <c r="O9" s="26"/>
      <c r="P9" s="33"/>
      <c r="Q9" s="30"/>
      <c r="R9" s="30"/>
      <c r="S9" s="30"/>
      <c r="T9" s="30"/>
      <c r="U9" s="30"/>
      <c r="V9" s="30"/>
      <c r="W9" s="30"/>
      <c r="X9" s="30"/>
      <c r="Y9" s="30"/>
      <c r="Z9" s="30"/>
    </row>
    <row r="10" spans="1:26">
      <c r="B10" s="185" t="s">
        <v>28</v>
      </c>
      <c r="C10" s="198">
        <v>4597220</v>
      </c>
      <c r="D10" s="198">
        <v>227109</v>
      </c>
      <c r="E10" s="198">
        <v>227109</v>
      </c>
      <c r="F10" s="198">
        <f>D10-E10</f>
        <v>0</v>
      </c>
      <c r="G10" s="198">
        <v>4850344</v>
      </c>
      <c r="H10" s="198">
        <v>4850344</v>
      </c>
      <c r="I10" s="199">
        <f t="shared" ref="I10:I29" si="0">D10/((G10+H10)/2)*1000</f>
        <v>46.82327686448631</v>
      </c>
      <c r="J10" s="199">
        <f t="shared" ref="J10:J29" si="1">E10/((G10+H10)/2)*1000</f>
        <v>46.82327686448631</v>
      </c>
    </row>
    <row r="11" spans="1:26">
      <c r="B11" s="200" t="s">
        <v>32</v>
      </c>
      <c r="C11" s="201">
        <v>334385</v>
      </c>
      <c r="D11" s="202">
        <v>28891</v>
      </c>
      <c r="E11" s="202">
        <v>53239</v>
      </c>
      <c r="F11" s="201">
        <f t="shared" ref="F11:F29" si="2">D11-E11</f>
        <v>-24348</v>
      </c>
      <c r="G11" s="202">
        <v>387993</v>
      </c>
      <c r="H11" s="202">
        <v>364699</v>
      </c>
      <c r="I11" s="203">
        <f>D11/((G11+H11)/2)*1000</f>
        <v>76.767123870055741</v>
      </c>
      <c r="J11" s="203">
        <f t="shared" si="1"/>
        <v>141.4629091314907</v>
      </c>
    </row>
    <row r="12" spans="1:26">
      <c r="B12" s="187" t="s">
        <v>33</v>
      </c>
      <c r="C12" s="204">
        <v>159020</v>
      </c>
      <c r="D12" s="204">
        <v>6283</v>
      </c>
      <c r="E12" s="204">
        <v>8699</v>
      </c>
      <c r="F12" s="201">
        <f t="shared" si="2"/>
        <v>-2416</v>
      </c>
      <c r="G12" s="204">
        <v>167976</v>
      </c>
      <c r="H12" s="204">
        <v>166154</v>
      </c>
      <c r="I12" s="203">
        <f t="shared" si="0"/>
        <v>37.608116601322834</v>
      </c>
      <c r="J12" s="203">
        <f t="shared" si="1"/>
        <v>52.069553766498068</v>
      </c>
    </row>
    <row r="13" spans="1:26">
      <c r="B13" s="187" t="s">
        <v>34</v>
      </c>
      <c r="C13" s="204">
        <v>272094</v>
      </c>
      <c r="D13" s="204">
        <v>9918</v>
      </c>
      <c r="E13" s="204">
        <v>15751</v>
      </c>
      <c r="F13" s="201">
        <f t="shared" si="2"/>
        <v>-5833</v>
      </c>
      <c r="G13" s="204">
        <v>288199</v>
      </c>
      <c r="H13" s="204">
        <v>283154</v>
      </c>
      <c r="I13" s="203">
        <f t="shared" si="0"/>
        <v>34.71759140146284</v>
      </c>
      <c r="J13" s="203">
        <f t="shared" si="1"/>
        <v>55.135791708453446</v>
      </c>
    </row>
    <row r="14" spans="1:26">
      <c r="B14" s="187" t="s">
        <v>35</v>
      </c>
      <c r="C14" s="204">
        <v>207065</v>
      </c>
      <c r="D14" s="204">
        <v>11338</v>
      </c>
      <c r="E14" s="204">
        <v>11235</v>
      </c>
      <c r="F14" s="201">
        <f t="shared" si="2"/>
        <v>103</v>
      </c>
      <c r="G14" s="204">
        <v>218554</v>
      </c>
      <c r="H14" s="204">
        <v>219075</v>
      </c>
      <c r="I14" s="203">
        <f t="shared" si="0"/>
        <v>51.815578949292664</v>
      </c>
      <c r="J14" s="203">
        <f t="shared" si="1"/>
        <v>51.344860601102766</v>
      </c>
    </row>
    <row r="15" spans="1:26">
      <c r="B15" s="187" t="s">
        <v>36</v>
      </c>
      <c r="C15" s="204">
        <v>140657</v>
      </c>
      <c r="D15" s="204">
        <v>5766</v>
      </c>
      <c r="E15" s="204">
        <v>6092</v>
      </c>
      <c r="F15" s="201">
        <f t="shared" si="2"/>
        <v>-326</v>
      </c>
      <c r="G15" s="204">
        <v>146878</v>
      </c>
      <c r="H15" s="204">
        <v>146918</v>
      </c>
      <c r="I15" s="203">
        <f t="shared" si="0"/>
        <v>39.251725687211533</v>
      </c>
      <c r="J15" s="203">
        <f t="shared" si="1"/>
        <v>41.470952633800323</v>
      </c>
    </row>
    <row r="16" spans="1:26">
      <c r="B16" s="187" t="s">
        <v>37</v>
      </c>
      <c r="C16" s="204">
        <v>329538</v>
      </c>
      <c r="D16" s="204">
        <v>11413</v>
      </c>
      <c r="E16" s="204">
        <v>15804</v>
      </c>
      <c r="F16" s="201">
        <f t="shared" si="2"/>
        <v>-4391</v>
      </c>
      <c r="G16" s="204">
        <v>345714</v>
      </c>
      <c r="H16" s="204">
        <v>341814</v>
      </c>
      <c r="I16" s="203">
        <f t="shared" si="0"/>
        <v>33.200102395829695</v>
      </c>
      <c r="J16" s="203">
        <f t="shared" si="1"/>
        <v>45.973400356058228</v>
      </c>
    </row>
    <row r="17" spans="2:10">
      <c r="B17" s="187" t="s">
        <v>38</v>
      </c>
      <c r="C17" s="204">
        <v>111480</v>
      </c>
      <c r="D17" s="204">
        <v>4239</v>
      </c>
      <c r="E17" s="204">
        <v>5641</v>
      </c>
      <c r="F17" s="201">
        <f t="shared" si="2"/>
        <v>-1402</v>
      </c>
      <c r="G17" s="204">
        <v>117235</v>
      </c>
      <c r="H17" s="204">
        <v>115980</v>
      </c>
      <c r="I17" s="203">
        <f t="shared" si="0"/>
        <v>36.352721737452562</v>
      </c>
      <c r="J17" s="203">
        <f t="shared" si="1"/>
        <v>48.375962095062491</v>
      </c>
    </row>
    <row r="18" spans="2:10">
      <c r="B18" s="187" t="s">
        <v>39</v>
      </c>
      <c r="C18" s="204">
        <v>360883</v>
      </c>
      <c r="D18" s="204">
        <v>9689</v>
      </c>
      <c r="E18" s="204">
        <v>11171</v>
      </c>
      <c r="F18" s="201">
        <f t="shared" si="2"/>
        <v>-1482</v>
      </c>
      <c r="G18" s="204">
        <v>372407</v>
      </c>
      <c r="H18" s="204">
        <v>371948</v>
      </c>
      <c r="I18" s="203">
        <f t="shared" si="0"/>
        <v>26.033277132551003</v>
      </c>
      <c r="J18" s="203">
        <f t="shared" si="1"/>
        <v>30.015248100704635</v>
      </c>
    </row>
    <row r="19" spans="2:10">
      <c r="B19" s="187" t="s">
        <v>40</v>
      </c>
      <c r="C19" s="204">
        <v>85917</v>
      </c>
      <c r="D19" s="204">
        <v>5480</v>
      </c>
      <c r="E19" s="204">
        <v>4723</v>
      </c>
      <c r="F19" s="201">
        <f t="shared" si="2"/>
        <v>757</v>
      </c>
      <c r="G19" s="204">
        <v>90755</v>
      </c>
      <c r="H19" s="204">
        <v>92044</v>
      </c>
      <c r="I19" s="203">
        <f t="shared" si="0"/>
        <v>59.956564313809153</v>
      </c>
      <c r="J19" s="203">
        <f t="shared" si="1"/>
        <v>51.674243294547558</v>
      </c>
    </row>
    <row r="20" spans="2:10">
      <c r="B20" s="187" t="s">
        <v>41</v>
      </c>
      <c r="C20" s="204">
        <v>162281</v>
      </c>
      <c r="D20" s="204">
        <v>6938</v>
      </c>
      <c r="E20" s="204">
        <v>9813</v>
      </c>
      <c r="F20" s="201">
        <f t="shared" si="2"/>
        <v>-2875</v>
      </c>
      <c r="G20" s="204">
        <v>172357</v>
      </c>
      <c r="H20" s="204">
        <v>169598</v>
      </c>
      <c r="I20" s="203">
        <f t="shared" si="0"/>
        <v>40.578438683452504</v>
      </c>
      <c r="J20" s="203">
        <f t="shared" si="1"/>
        <v>57.393516690792652</v>
      </c>
    </row>
    <row r="21" spans="2:10">
      <c r="B21" s="187" t="s">
        <v>42</v>
      </c>
      <c r="C21" s="204">
        <v>541040</v>
      </c>
      <c r="D21" s="204">
        <v>18742</v>
      </c>
      <c r="E21" s="204">
        <v>18481</v>
      </c>
      <c r="F21" s="201">
        <f t="shared" si="2"/>
        <v>261</v>
      </c>
      <c r="G21" s="204">
        <v>560158</v>
      </c>
      <c r="H21" s="204">
        <v>562071</v>
      </c>
      <c r="I21" s="203">
        <f t="shared" si="0"/>
        <v>33.401382427294251</v>
      </c>
      <c r="J21" s="203">
        <f t="shared" si="1"/>
        <v>32.936236721738616</v>
      </c>
    </row>
    <row r="22" spans="2:10">
      <c r="B22" s="187" t="s">
        <v>43</v>
      </c>
      <c r="C22" s="204">
        <v>1414025</v>
      </c>
      <c r="D22" s="204">
        <v>83588</v>
      </c>
      <c r="E22" s="204">
        <v>43132</v>
      </c>
      <c r="F22" s="201">
        <f t="shared" si="2"/>
        <v>40456</v>
      </c>
      <c r="G22" s="204">
        <v>1458487</v>
      </c>
      <c r="H22" s="204">
        <v>1503522</v>
      </c>
      <c r="I22" s="203">
        <f t="shared" si="0"/>
        <v>56.440071586548186</v>
      </c>
      <c r="J22" s="203">
        <f t="shared" si="1"/>
        <v>29.123476667356513</v>
      </c>
    </row>
    <row r="23" spans="2:10">
      <c r="B23" s="187" t="s">
        <v>44</v>
      </c>
      <c r="C23" s="204">
        <v>63597</v>
      </c>
      <c r="D23" s="204">
        <v>2222</v>
      </c>
      <c r="E23" s="204">
        <v>3568</v>
      </c>
      <c r="F23" s="201">
        <f t="shared" si="2"/>
        <v>-1346</v>
      </c>
      <c r="G23" s="204">
        <v>67228</v>
      </c>
      <c r="H23" s="204">
        <v>66147</v>
      </c>
      <c r="I23" s="203">
        <f t="shared" si="0"/>
        <v>33.319587628865975</v>
      </c>
      <c r="J23" s="203">
        <f t="shared" si="1"/>
        <v>53.503280224929711</v>
      </c>
    </row>
    <row r="24" spans="2:10">
      <c r="B24" s="187" t="s">
        <v>45</v>
      </c>
      <c r="C24" s="204">
        <v>126871</v>
      </c>
      <c r="D24" s="204">
        <v>4319</v>
      </c>
      <c r="E24" s="204">
        <v>4209</v>
      </c>
      <c r="F24" s="201">
        <f t="shared" si="2"/>
        <v>110</v>
      </c>
      <c r="G24" s="204">
        <v>131232</v>
      </c>
      <c r="H24" s="204">
        <v>131757</v>
      </c>
      <c r="I24" s="203">
        <f t="shared" si="0"/>
        <v>32.845480229211105</v>
      </c>
      <c r="J24" s="203">
        <f t="shared" si="1"/>
        <v>32.008943339835504</v>
      </c>
    </row>
    <row r="25" spans="2:10">
      <c r="B25" s="187" t="s">
        <v>46</v>
      </c>
      <c r="C25" s="204">
        <v>136890</v>
      </c>
      <c r="D25" s="205">
        <v>6312</v>
      </c>
      <c r="E25" s="205">
        <v>6875</v>
      </c>
      <c r="F25" s="201">
        <f t="shared" si="2"/>
        <v>-563</v>
      </c>
      <c r="G25" s="205">
        <v>143933</v>
      </c>
      <c r="H25" s="205">
        <v>144194</v>
      </c>
      <c r="I25" s="203">
        <f t="shared" si="0"/>
        <v>43.814012570845492</v>
      </c>
      <c r="J25" s="203">
        <f t="shared" si="1"/>
        <v>47.7220114741069</v>
      </c>
    </row>
    <row r="26" spans="2:10">
      <c r="B26" s="187" t="s">
        <v>86</v>
      </c>
      <c r="C26" s="204">
        <v>89948</v>
      </c>
      <c r="D26" s="206">
        <v>6265</v>
      </c>
      <c r="E26" s="206">
        <v>4226</v>
      </c>
      <c r="F26" s="201">
        <f t="shared" si="2"/>
        <v>2039</v>
      </c>
      <c r="G26" s="206">
        <v>94302</v>
      </c>
      <c r="H26" s="206">
        <v>97395</v>
      </c>
      <c r="I26" s="203">
        <f t="shared" si="0"/>
        <v>65.363568548281933</v>
      </c>
      <c r="J26" s="203">
        <f t="shared" si="1"/>
        <v>44.090413517165111</v>
      </c>
    </row>
    <row r="27" spans="2:10">
      <c r="B27" s="187" t="s">
        <v>47</v>
      </c>
      <c r="C27" s="204">
        <v>49255</v>
      </c>
      <c r="D27" s="206">
        <v>4521</v>
      </c>
      <c r="E27" s="206">
        <v>3172</v>
      </c>
      <c r="F27" s="201">
        <f t="shared" si="2"/>
        <v>1349</v>
      </c>
      <c r="G27" s="206">
        <v>52476</v>
      </c>
      <c r="H27" s="206">
        <v>54339</v>
      </c>
      <c r="I27" s="203">
        <f t="shared" si="0"/>
        <v>84.651032158404718</v>
      </c>
      <c r="J27" s="203">
        <f t="shared" si="1"/>
        <v>59.392407433412913</v>
      </c>
    </row>
    <row r="28" spans="2:10">
      <c r="B28" s="187" t="s">
        <v>48</v>
      </c>
      <c r="C28" s="204">
        <v>12274</v>
      </c>
      <c r="D28" s="206">
        <v>1185</v>
      </c>
      <c r="E28" s="206">
        <v>1278</v>
      </c>
      <c r="F28" s="201">
        <f t="shared" si="2"/>
        <v>-93</v>
      </c>
      <c r="G28" s="206">
        <v>13563</v>
      </c>
      <c r="H28" s="206">
        <v>13666</v>
      </c>
      <c r="I28" s="203">
        <f t="shared" si="0"/>
        <v>87.039553417312433</v>
      </c>
      <c r="J28" s="203">
        <f t="shared" si="1"/>
        <v>93.870505710823025</v>
      </c>
    </row>
    <row r="29" spans="2:10">
      <c r="B29" s="187" t="s">
        <v>19</v>
      </c>
      <c r="C29" s="204">
        <v>0</v>
      </c>
      <c r="D29" s="206">
        <v>0</v>
      </c>
      <c r="E29" s="206">
        <v>0</v>
      </c>
      <c r="F29" s="201">
        <f t="shared" si="2"/>
        <v>0</v>
      </c>
      <c r="G29" s="206">
        <v>20897</v>
      </c>
      <c r="H29" s="206">
        <v>5869</v>
      </c>
      <c r="I29" s="203">
        <f t="shared" si="0"/>
        <v>0</v>
      </c>
      <c r="J29" s="203">
        <f t="shared" si="1"/>
        <v>0</v>
      </c>
    </row>
    <row r="30" spans="2:10" ht="6" customHeight="1">
      <c r="B30" s="163"/>
      <c r="C30" s="163"/>
      <c r="D30" s="163"/>
      <c r="E30" s="163"/>
      <c r="F30" s="163"/>
      <c r="G30" s="163"/>
      <c r="H30" s="163"/>
      <c r="I30" s="163"/>
      <c r="J30" s="163"/>
    </row>
    <row r="31" spans="2:10" ht="15" customHeight="1">
      <c r="B31" s="208" t="s">
        <v>451</v>
      </c>
      <c r="C31" s="209"/>
      <c r="D31" s="209"/>
      <c r="E31" s="6"/>
      <c r="F31" s="6"/>
      <c r="G31" s="9"/>
      <c r="H31" s="9"/>
      <c r="I31" s="9"/>
      <c r="J31" s="6"/>
    </row>
    <row r="32" spans="2:10">
      <c r="B32" s="3"/>
      <c r="C32" s="3"/>
      <c r="D32" s="3"/>
      <c r="E32" s="3"/>
      <c r="F32" s="3"/>
      <c r="G32" s="3"/>
      <c r="H32" s="3"/>
    </row>
    <row r="34" spans="2:2">
      <c r="B34" s="68"/>
    </row>
    <row r="35" spans="2:2">
      <c r="B35" s="68"/>
    </row>
    <row r="36" spans="2:2">
      <c r="B36" s="68"/>
    </row>
    <row r="37" spans="2:2">
      <c r="B37" s="68"/>
    </row>
    <row r="38" spans="2:2">
      <c r="B38" s="68"/>
    </row>
    <row r="39" spans="2:2">
      <c r="B39" s="68"/>
    </row>
    <row r="40" spans="2:2">
      <c r="B40" s="68"/>
    </row>
    <row r="41" spans="2:2">
      <c r="B41" s="68"/>
    </row>
  </sheetData>
  <mergeCells count="11">
    <mergeCell ref="I7:I8"/>
    <mergeCell ref="J7:J8"/>
    <mergeCell ref="B6:B8"/>
    <mergeCell ref="D7:D8"/>
    <mergeCell ref="E7:E8"/>
    <mergeCell ref="F7:F8"/>
    <mergeCell ref="G7:G8"/>
    <mergeCell ref="H7:H8"/>
    <mergeCell ref="C7:C8"/>
    <mergeCell ref="C6:H6"/>
    <mergeCell ref="I6:J6"/>
  </mergeCells>
  <hyperlinks>
    <hyperlink ref="B1" location="INDICE!B13" display="Volver al índice" xr:uid="{00000000-0004-0000-0300-000000000000}"/>
  </hyperlinks>
  <pageMargins left="0.7" right="0.7" top="0.75" bottom="0.75" header="0.3" footer="0.3"/>
  <pageSetup paperSize="9" orientation="portrait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theme="8" tint="-0.249977111117893"/>
  </sheetPr>
  <dimension ref="A1:W16"/>
  <sheetViews>
    <sheetView showGridLines="0" zoomScale="90" zoomScaleNormal="90" workbookViewId="0">
      <pane ySplit="1" topLeftCell="A2" activePane="bottomLeft" state="frozen"/>
      <selection pane="bottomLeft" activeCell="B1" sqref="B1"/>
    </sheetView>
  </sheetViews>
  <sheetFormatPr baseColWidth="10" defaultRowHeight="15"/>
  <cols>
    <col min="1" max="1" width="3.7109375" customWidth="1"/>
    <col min="2" max="2" width="43.140625" customWidth="1"/>
    <col min="3" max="7" width="14.7109375" customWidth="1"/>
  </cols>
  <sheetData>
    <row r="1" spans="1:23" ht="15" customHeight="1">
      <c r="B1" s="220" t="s">
        <v>90</v>
      </c>
    </row>
    <row r="2" spans="1:23" ht="15" customHeight="1">
      <c r="B2" s="22" t="s">
        <v>405</v>
      </c>
      <c r="C2" s="22"/>
      <c r="D2" s="23"/>
      <c r="E2" s="23"/>
      <c r="F2" s="23"/>
      <c r="G2" s="23"/>
      <c r="H2" s="23"/>
      <c r="I2" s="23"/>
    </row>
    <row r="3" spans="1:23" ht="15" customHeight="1">
      <c r="B3" s="289" t="s">
        <v>430</v>
      </c>
      <c r="C3" s="289"/>
      <c r="D3" s="289"/>
      <c r="E3" s="289"/>
      <c r="F3" s="289"/>
      <c r="G3" s="289"/>
      <c r="H3" s="23"/>
      <c r="I3" s="23"/>
    </row>
    <row r="4" spans="1:23" ht="6" customHeight="1">
      <c r="B4" s="127"/>
      <c r="C4" s="127"/>
      <c r="D4" s="127"/>
      <c r="E4" s="127"/>
      <c r="F4" s="127"/>
      <c r="G4" s="127"/>
      <c r="H4" s="23"/>
      <c r="I4" s="23"/>
    </row>
    <row r="5" spans="1:23" s="116" customFormat="1" ht="27" customHeight="1">
      <c r="A5" s="35"/>
      <c r="B5" s="271" t="s">
        <v>414</v>
      </c>
      <c r="C5" s="272" t="s">
        <v>1</v>
      </c>
      <c r="D5" s="272" t="s">
        <v>0</v>
      </c>
      <c r="E5" s="272"/>
      <c r="F5" s="272"/>
      <c r="G5" s="272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</row>
    <row r="6" spans="1:23" s="23" customFormat="1" ht="27" customHeight="1">
      <c r="B6" s="271"/>
      <c r="C6" s="272"/>
      <c r="D6" s="272" t="s">
        <v>389</v>
      </c>
      <c r="E6" s="272" t="s">
        <v>390</v>
      </c>
      <c r="F6" s="272" t="s">
        <v>387</v>
      </c>
      <c r="G6" s="272" t="s">
        <v>19</v>
      </c>
    </row>
    <row r="7" spans="1:23" s="23" customFormat="1" ht="24.75" customHeight="1">
      <c r="B7" s="271"/>
      <c r="C7" s="272"/>
      <c r="D7" s="272"/>
      <c r="E7" s="272"/>
      <c r="F7" s="272"/>
      <c r="G7" s="272"/>
    </row>
    <row r="8" spans="1:23" s="23" customFormat="1" ht="6" customHeight="1">
      <c r="B8" s="28"/>
      <c r="C8" s="28"/>
      <c r="D8" s="29"/>
      <c r="E8" s="28"/>
      <c r="F8" s="28"/>
      <c r="G8" s="30"/>
    </row>
    <row r="9" spans="1:23" s="23" customFormat="1" ht="14.25">
      <c r="B9" s="42" t="s">
        <v>1</v>
      </c>
      <c r="C9" s="92">
        <v>66972</v>
      </c>
      <c r="D9" s="48">
        <v>41377</v>
      </c>
      <c r="E9" s="48">
        <v>18009</v>
      </c>
      <c r="F9" s="48">
        <v>1672</v>
      </c>
      <c r="G9" s="48">
        <v>5914</v>
      </c>
    </row>
    <row r="10" spans="1:23" s="23" customFormat="1" ht="14.25">
      <c r="B10" s="8" t="s">
        <v>339</v>
      </c>
      <c r="C10" s="93">
        <v>12512</v>
      </c>
      <c r="D10" s="46">
        <v>8879</v>
      </c>
      <c r="E10" s="46">
        <v>2619</v>
      </c>
      <c r="F10" s="49">
        <v>164</v>
      </c>
      <c r="G10" s="46">
        <v>850</v>
      </c>
    </row>
    <row r="11" spans="1:23" s="23" customFormat="1" ht="14.25">
      <c r="B11" s="8" t="s">
        <v>340</v>
      </c>
      <c r="C11" s="93">
        <v>19626</v>
      </c>
      <c r="D11" s="46">
        <v>11606</v>
      </c>
      <c r="E11" s="46">
        <v>5653</v>
      </c>
      <c r="F11" s="49">
        <v>560</v>
      </c>
      <c r="G11" s="46">
        <v>1807</v>
      </c>
    </row>
    <row r="12" spans="1:23" s="23" customFormat="1" ht="14.25">
      <c r="B12" s="8" t="s">
        <v>341</v>
      </c>
      <c r="C12" s="93">
        <v>18954</v>
      </c>
      <c r="D12" s="46">
        <v>11006</v>
      </c>
      <c r="E12" s="46">
        <v>5165</v>
      </c>
      <c r="F12" s="49">
        <v>593</v>
      </c>
      <c r="G12" s="46">
        <v>2190</v>
      </c>
    </row>
    <row r="13" spans="1:23" s="23" customFormat="1" ht="14.25">
      <c r="B13" s="8" t="s">
        <v>15</v>
      </c>
      <c r="C13" s="93">
        <v>15734</v>
      </c>
      <c r="D13" s="46">
        <v>9842</v>
      </c>
      <c r="E13" s="46">
        <v>4491</v>
      </c>
      <c r="F13" s="49">
        <v>349</v>
      </c>
      <c r="G13" s="46">
        <v>1052</v>
      </c>
    </row>
    <row r="14" spans="1:23" s="23" customFormat="1" ht="14.25">
      <c r="B14" s="8" t="s">
        <v>105</v>
      </c>
      <c r="C14" s="93">
        <v>146</v>
      </c>
      <c r="D14" s="46">
        <v>44</v>
      </c>
      <c r="E14" s="46">
        <v>81</v>
      </c>
      <c r="F14" s="49">
        <v>6</v>
      </c>
      <c r="G14" s="46">
        <v>15</v>
      </c>
    </row>
    <row r="15" spans="1:23" s="23" customFormat="1" ht="14.25">
      <c r="B15" s="34" t="s">
        <v>75</v>
      </c>
      <c r="C15" s="34"/>
      <c r="D15" s="125"/>
      <c r="E15" s="125"/>
      <c r="F15" s="125"/>
      <c r="G15" s="126"/>
    </row>
    <row r="16" spans="1:23" s="23" customFormat="1" ht="14.25"/>
  </sheetData>
  <mergeCells count="8">
    <mergeCell ref="B3:G3"/>
    <mergeCell ref="B5:B7"/>
    <mergeCell ref="D6:D7"/>
    <mergeCell ref="E6:E7"/>
    <mergeCell ref="F6:F7"/>
    <mergeCell ref="G6:G7"/>
    <mergeCell ref="C5:C7"/>
    <mergeCell ref="D5:G5"/>
  </mergeCells>
  <hyperlinks>
    <hyperlink ref="B1" location="INDICE!B49" display="Volver al índice" xr:uid="{00000000-0004-0000-2700-000000000000}"/>
  </hyperlinks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theme="8" tint="-0.249977111117893"/>
  </sheetPr>
  <dimension ref="A1:Z20"/>
  <sheetViews>
    <sheetView showGridLines="0" zoomScale="98" zoomScaleNormal="98" workbookViewId="0">
      <pane ySplit="1" topLeftCell="A2" activePane="bottomLeft" state="frozen"/>
      <selection pane="bottomLeft" activeCell="B1" sqref="B1"/>
    </sheetView>
  </sheetViews>
  <sheetFormatPr baseColWidth="10" defaultRowHeight="15"/>
  <cols>
    <col min="1" max="1" width="3.7109375" customWidth="1"/>
    <col min="2" max="2" width="30" customWidth="1"/>
    <col min="3" max="6" width="19.7109375" customWidth="1"/>
    <col min="7" max="8" width="15.28515625" customWidth="1"/>
  </cols>
  <sheetData>
    <row r="1" spans="1:26">
      <c r="B1" s="220" t="s">
        <v>90</v>
      </c>
    </row>
    <row r="2" spans="1:26" ht="15" customHeight="1">
      <c r="B2" s="22" t="s">
        <v>374</v>
      </c>
      <c r="C2" s="23"/>
      <c r="D2" s="23"/>
      <c r="E2" s="23"/>
      <c r="F2" s="23"/>
      <c r="G2" s="23"/>
      <c r="H2" s="23"/>
      <c r="I2" s="23"/>
      <c r="J2" s="23"/>
      <c r="K2" s="23"/>
    </row>
    <row r="3" spans="1:26" ht="15" customHeight="1">
      <c r="B3" s="23" t="s">
        <v>499</v>
      </c>
      <c r="C3" s="23"/>
      <c r="D3" s="23"/>
      <c r="E3" s="23"/>
      <c r="F3" s="23"/>
      <c r="G3" s="23"/>
      <c r="H3" s="23"/>
      <c r="I3" s="23"/>
      <c r="J3" s="23"/>
      <c r="K3" s="23"/>
    </row>
    <row r="4" spans="1:26" s="37" customFormat="1" ht="7.5" customHeight="1">
      <c r="A4" s="35"/>
      <c r="B4" s="36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ht="15" customHeight="1">
      <c r="B5" s="274" t="s">
        <v>352</v>
      </c>
      <c r="C5" s="286" t="s">
        <v>53</v>
      </c>
      <c r="D5" s="287"/>
      <c r="E5" s="287"/>
      <c r="F5" s="287"/>
      <c r="G5" s="287"/>
      <c r="H5" s="276"/>
    </row>
    <row r="6" spans="1:26" ht="24.75" customHeight="1">
      <c r="B6" s="274"/>
      <c r="C6" s="273" t="s">
        <v>416</v>
      </c>
      <c r="D6" s="273" t="s">
        <v>54</v>
      </c>
      <c r="E6" s="273" t="s">
        <v>55</v>
      </c>
      <c r="F6" s="273" t="s">
        <v>56</v>
      </c>
      <c r="G6" s="273" t="s">
        <v>353</v>
      </c>
      <c r="H6" s="273" t="s">
        <v>354</v>
      </c>
    </row>
    <row r="7" spans="1:26" ht="24.75" customHeight="1">
      <c r="B7" s="274"/>
      <c r="C7" s="273"/>
      <c r="D7" s="273"/>
      <c r="E7" s="273"/>
      <c r="F7" s="273"/>
      <c r="G7" s="273"/>
      <c r="H7" s="273"/>
    </row>
    <row r="8" spans="1:26" s="25" customFormat="1" ht="6" customHeight="1">
      <c r="A8" s="24"/>
      <c r="B8" s="28"/>
      <c r="C8" s="28"/>
      <c r="D8" s="29"/>
      <c r="E8" s="28"/>
      <c r="F8" s="28"/>
      <c r="G8" s="30"/>
      <c r="H8" s="30"/>
      <c r="I8" s="17"/>
      <c r="J8" s="17"/>
      <c r="K8" s="31"/>
      <c r="L8" s="31"/>
      <c r="M8" s="31"/>
      <c r="N8" s="32"/>
      <c r="O8" s="26"/>
      <c r="P8" s="33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spans="1:26">
      <c r="B9" s="42" t="s">
        <v>1</v>
      </c>
      <c r="C9" s="48">
        <v>49255</v>
      </c>
      <c r="D9" s="48">
        <v>4521</v>
      </c>
      <c r="E9" s="48">
        <v>3172</v>
      </c>
      <c r="F9" s="48">
        <f>D9-E9</f>
        <v>1349</v>
      </c>
      <c r="G9" s="48">
        <v>52476</v>
      </c>
      <c r="H9" s="48">
        <v>54339</v>
      </c>
      <c r="I9" s="17"/>
    </row>
    <row r="10" spans="1:26">
      <c r="B10" s="8" t="s">
        <v>339</v>
      </c>
      <c r="C10" s="49">
        <v>9567</v>
      </c>
      <c r="D10" s="46">
        <v>969</v>
      </c>
      <c r="E10" s="46">
        <v>678</v>
      </c>
      <c r="F10" s="49">
        <f t="shared" ref="F10:F13" si="0">D10-E10</f>
        <v>291</v>
      </c>
      <c r="G10" s="46">
        <v>11496</v>
      </c>
      <c r="H10" s="46">
        <v>10572</v>
      </c>
      <c r="I10" s="17"/>
      <c r="J10" s="53"/>
    </row>
    <row r="11" spans="1:26">
      <c r="B11" s="8" t="s">
        <v>340</v>
      </c>
      <c r="C11" s="49">
        <v>14579</v>
      </c>
      <c r="D11" s="46">
        <v>1397</v>
      </c>
      <c r="E11" s="46">
        <v>904</v>
      </c>
      <c r="F11" s="49">
        <f t="shared" si="0"/>
        <v>493</v>
      </c>
      <c r="G11" s="46">
        <v>15451</v>
      </c>
      <c r="H11" s="46">
        <v>16088</v>
      </c>
      <c r="I11" s="17"/>
      <c r="J11" s="53"/>
    </row>
    <row r="12" spans="1:26">
      <c r="B12" s="8" t="s">
        <v>341</v>
      </c>
      <c r="C12" s="49">
        <v>13457</v>
      </c>
      <c r="D12" s="46">
        <v>1417</v>
      </c>
      <c r="E12" s="46">
        <v>827</v>
      </c>
      <c r="F12" s="49">
        <f t="shared" si="0"/>
        <v>590</v>
      </c>
      <c r="G12" s="46">
        <v>14246</v>
      </c>
      <c r="H12" s="46">
        <v>15038</v>
      </c>
      <c r="I12" s="17"/>
      <c r="J12" s="53"/>
    </row>
    <row r="13" spans="1:26">
      <c r="B13" s="8" t="s">
        <v>15</v>
      </c>
      <c r="C13" s="49">
        <v>11589</v>
      </c>
      <c r="D13" s="46">
        <v>696</v>
      </c>
      <c r="E13" s="46">
        <v>425</v>
      </c>
      <c r="F13" s="49">
        <f t="shared" si="0"/>
        <v>271</v>
      </c>
      <c r="G13" s="46">
        <v>10828</v>
      </c>
      <c r="H13" s="46">
        <v>12533</v>
      </c>
      <c r="I13" s="17"/>
      <c r="J13" s="53"/>
    </row>
    <row r="14" spans="1:26">
      <c r="B14" s="4" t="s">
        <v>105</v>
      </c>
      <c r="C14" s="50">
        <v>63</v>
      </c>
      <c r="D14" s="46">
        <v>42</v>
      </c>
      <c r="E14" s="46">
        <v>338</v>
      </c>
      <c r="F14" s="49">
        <f>D14-E14</f>
        <v>-296</v>
      </c>
      <c r="G14" s="46">
        <v>455</v>
      </c>
      <c r="H14" s="46">
        <v>108</v>
      </c>
      <c r="I14" s="17"/>
      <c r="J14" s="53"/>
    </row>
    <row r="15" spans="1:26">
      <c r="B15" s="34" t="s">
        <v>75</v>
      </c>
      <c r="C15" s="6"/>
      <c r="D15" s="6"/>
      <c r="E15" s="6"/>
      <c r="F15" s="6"/>
      <c r="G15" s="9"/>
      <c r="H15" s="6"/>
    </row>
    <row r="16" spans="1:26">
      <c r="B16" s="3"/>
      <c r="C16" s="3"/>
      <c r="D16" s="3"/>
      <c r="E16" s="3"/>
      <c r="F16" s="3"/>
      <c r="G16" s="3"/>
    </row>
    <row r="18" spans="2:2">
      <c r="B18" s="68"/>
    </row>
    <row r="19" spans="2:2">
      <c r="B19" s="68"/>
    </row>
    <row r="20" spans="2:2">
      <c r="B20" s="68"/>
    </row>
  </sheetData>
  <mergeCells count="8">
    <mergeCell ref="H6:H7"/>
    <mergeCell ref="B5:B7"/>
    <mergeCell ref="D6:D7"/>
    <mergeCell ref="E6:E7"/>
    <mergeCell ref="F6:F7"/>
    <mergeCell ref="G6:G7"/>
    <mergeCell ref="C5:H5"/>
    <mergeCell ref="C6:C7"/>
  </mergeCells>
  <hyperlinks>
    <hyperlink ref="B1" location="INDICE!B50" display="Volver al índice" xr:uid="{00000000-0004-0000-2800-000000000000}"/>
  </hyperlinks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theme="8" tint="-0.249977111117893"/>
  </sheetPr>
  <dimension ref="A1:W17"/>
  <sheetViews>
    <sheetView showGridLines="0" zoomScale="90" zoomScaleNormal="90" workbookViewId="0">
      <pane ySplit="1" topLeftCell="A2" activePane="bottomLeft" state="frozen"/>
      <selection pane="bottomLeft" activeCell="B1" sqref="B1"/>
    </sheetView>
  </sheetViews>
  <sheetFormatPr baseColWidth="10" defaultRowHeight="15"/>
  <cols>
    <col min="1" max="1" width="3.7109375" customWidth="1"/>
    <col min="2" max="2" width="43.140625" customWidth="1"/>
    <col min="3" max="7" width="14.7109375" customWidth="1"/>
  </cols>
  <sheetData>
    <row r="1" spans="1:23" ht="15" customHeight="1">
      <c r="B1" s="220" t="s">
        <v>90</v>
      </c>
    </row>
    <row r="2" spans="1:23" ht="15" customHeight="1">
      <c r="B2" s="22" t="s">
        <v>406</v>
      </c>
      <c r="C2" s="22"/>
      <c r="D2" s="23"/>
      <c r="E2" s="23"/>
      <c r="F2" s="23"/>
      <c r="G2" s="23"/>
      <c r="H2" s="23"/>
      <c r="I2" s="23"/>
    </row>
    <row r="3" spans="1:23" ht="15" customHeight="1">
      <c r="B3" s="289" t="s">
        <v>431</v>
      </c>
      <c r="C3" s="289"/>
      <c r="D3" s="289"/>
      <c r="E3" s="289"/>
      <c r="F3" s="289"/>
      <c r="G3" s="289"/>
      <c r="H3" s="23"/>
      <c r="I3" s="23"/>
    </row>
    <row r="4" spans="1:23" ht="6" customHeight="1">
      <c r="B4" s="128"/>
      <c r="C4" s="128"/>
      <c r="D4" s="128"/>
      <c r="E4" s="128"/>
      <c r="F4" s="128"/>
      <c r="G4" s="128"/>
      <c r="H4" s="23"/>
      <c r="I4" s="23"/>
    </row>
    <row r="5" spans="1:23" s="116" customFormat="1" ht="27" customHeight="1">
      <c r="A5" s="35"/>
      <c r="B5" s="290" t="s">
        <v>414</v>
      </c>
      <c r="C5" s="293" t="s">
        <v>0</v>
      </c>
      <c r="D5" s="294"/>
      <c r="E5" s="294"/>
      <c r="F5" s="294"/>
      <c r="G5" s="29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</row>
    <row r="6" spans="1:23" s="23" customFormat="1" ht="27" customHeight="1">
      <c r="B6" s="291"/>
      <c r="C6" s="288" t="s">
        <v>1</v>
      </c>
      <c r="D6" s="288" t="s">
        <v>389</v>
      </c>
      <c r="E6" s="288" t="s">
        <v>390</v>
      </c>
      <c r="F6" s="288" t="s">
        <v>387</v>
      </c>
      <c r="G6" s="288" t="s">
        <v>19</v>
      </c>
    </row>
    <row r="7" spans="1:23" s="23" customFormat="1" ht="24.75" customHeight="1">
      <c r="B7" s="292"/>
      <c r="C7" s="284"/>
      <c r="D7" s="284"/>
      <c r="E7" s="284"/>
      <c r="F7" s="284"/>
      <c r="G7" s="284"/>
    </row>
    <row r="8" spans="1:23" s="23" customFormat="1" ht="6" customHeight="1">
      <c r="B8" s="28"/>
      <c r="C8" s="28"/>
      <c r="D8" s="29"/>
      <c r="E8" s="28"/>
      <c r="F8" s="28"/>
      <c r="G8" s="30"/>
    </row>
    <row r="9" spans="1:23" s="23" customFormat="1" ht="14.25">
      <c r="B9" s="42" t="s">
        <v>1</v>
      </c>
      <c r="C9" s="92">
        <v>16702</v>
      </c>
      <c r="D9" s="48">
        <v>11557</v>
      </c>
      <c r="E9" s="48">
        <v>3535</v>
      </c>
      <c r="F9" s="48">
        <v>273</v>
      </c>
      <c r="G9" s="48">
        <v>1337</v>
      </c>
    </row>
    <row r="10" spans="1:23" s="23" customFormat="1" ht="14.25">
      <c r="B10" s="8" t="s">
        <v>342</v>
      </c>
      <c r="C10" s="93">
        <v>4427</v>
      </c>
      <c r="D10" s="46">
        <v>3226</v>
      </c>
      <c r="E10" s="46">
        <v>929</v>
      </c>
      <c r="F10" s="49">
        <v>68</v>
      </c>
      <c r="G10" s="46">
        <v>204</v>
      </c>
    </row>
    <row r="11" spans="1:23" s="23" customFormat="1" ht="14.25">
      <c r="B11" s="8" t="s">
        <v>343</v>
      </c>
      <c r="C11" s="93">
        <v>5190</v>
      </c>
      <c r="D11" s="46">
        <v>3763</v>
      </c>
      <c r="E11" s="46">
        <v>636</v>
      </c>
      <c r="F11" s="49">
        <v>12</v>
      </c>
      <c r="G11" s="46">
        <v>779</v>
      </c>
    </row>
    <row r="12" spans="1:23" s="23" customFormat="1" ht="14.25">
      <c r="B12" s="8" t="s">
        <v>344</v>
      </c>
      <c r="C12" s="93">
        <v>2722</v>
      </c>
      <c r="D12" s="46">
        <v>1698</v>
      </c>
      <c r="E12" s="46">
        <v>851</v>
      </c>
      <c r="F12" s="49">
        <v>40</v>
      </c>
      <c r="G12" s="46">
        <v>133</v>
      </c>
    </row>
    <row r="13" spans="1:23" s="23" customFormat="1" ht="14.25">
      <c r="B13" s="8" t="s">
        <v>345</v>
      </c>
      <c r="C13" s="93">
        <v>4310</v>
      </c>
      <c r="D13" s="46">
        <v>2857</v>
      </c>
      <c r="E13" s="46">
        <v>1088</v>
      </c>
      <c r="F13" s="49">
        <v>148</v>
      </c>
      <c r="G13" s="46">
        <v>217</v>
      </c>
    </row>
    <row r="14" spans="1:23" s="23" customFormat="1" ht="14.25">
      <c r="B14" s="8" t="s">
        <v>105</v>
      </c>
      <c r="C14" s="93">
        <v>53</v>
      </c>
      <c r="D14" s="46">
        <v>13</v>
      </c>
      <c r="E14" s="46">
        <v>31</v>
      </c>
      <c r="F14" s="49">
        <v>5</v>
      </c>
      <c r="G14" s="46">
        <v>4</v>
      </c>
    </row>
    <row r="15" spans="1:23" s="23" customFormat="1" ht="14.25">
      <c r="B15" s="34" t="s">
        <v>75</v>
      </c>
      <c r="C15" s="34"/>
      <c r="D15" s="125"/>
      <c r="E15" s="125"/>
      <c r="F15" s="125"/>
      <c r="G15" s="126"/>
    </row>
    <row r="16" spans="1:23" s="23" customFormat="1" ht="14.25"/>
    <row r="17" s="23" customFormat="1" ht="14.25"/>
  </sheetData>
  <mergeCells count="8">
    <mergeCell ref="B3:G3"/>
    <mergeCell ref="B5:B7"/>
    <mergeCell ref="C5:G5"/>
    <mergeCell ref="C6:C7"/>
    <mergeCell ref="D6:D7"/>
    <mergeCell ref="E6:E7"/>
    <mergeCell ref="F6:F7"/>
    <mergeCell ref="G6:G7"/>
  </mergeCells>
  <hyperlinks>
    <hyperlink ref="B1" location="INDICE!B51" display="Volver al índice" xr:uid="{00000000-0004-0000-2900-000000000000}"/>
  </hyperlinks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theme="8" tint="-0.249977111117893"/>
  </sheetPr>
  <dimension ref="A1:Z20"/>
  <sheetViews>
    <sheetView showGridLines="0" zoomScale="90" zoomScaleNormal="90" workbookViewId="0">
      <pane ySplit="1" topLeftCell="A2" activePane="bottomLeft" state="frozen"/>
      <selection pane="bottomLeft" activeCell="B1" sqref="B1"/>
    </sheetView>
  </sheetViews>
  <sheetFormatPr baseColWidth="10" defaultRowHeight="15"/>
  <cols>
    <col min="1" max="1" width="3.7109375" customWidth="1"/>
    <col min="2" max="2" width="30" customWidth="1"/>
    <col min="3" max="6" width="19.7109375" customWidth="1"/>
    <col min="7" max="8" width="17.42578125" customWidth="1"/>
  </cols>
  <sheetData>
    <row r="1" spans="1:26">
      <c r="B1" s="220" t="s">
        <v>90</v>
      </c>
    </row>
    <row r="2" spans="1:26" ht="15" customHeight="1">
      <c r="B2" s="22" t="s">
        <v>373</v>
      </c>
      <c r="C2" s="23"/>
      <c r="D2" s="23"/>
      <c r="E2" s="23"/>
      <c r="F2" s="23"/>
      <c r="G2" s="23"/>
      <c r="H2" s="23"/>
      <c r="I2" s="23"/>
      <c r="J2" s="23"/>
      <c r="K2" s="23"/>
    </row>
    <row r="3" spans="1:26" ht="15" customHeight="1">
      <c r="B3" s="23" t="s">
        <v>500</v>
      </c>
      <c r="C3" s="23"/>
      <c r="D3" s="23"/>
      <c r="E3" s="23"/>
      <c r="F3" s="23"/>
      <c r="G3" s="23"/>
      <c r="H3" s="23"/>
      <c r="I3" s="23"/>
      <c r="J3" s="23"/>
      <c r="K3" s="23"/>
    </row>
    <row r="4" spans="1:26" s="37" customFormat="1" ht="7.5" customHeight="1">
      <c r="A4" s="35"/>
      <c r="B4" s="36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ht="15" customHeight="1">
      <c r="B5" s="274" t="s">
        <v>352</v>
      </c>
      <c r="C5" s="286" t="s">
        <v>53</v>
      </c>
      <c r="D5" s="287"/>
      <c r="E5" s="287"/>
      <c r="F5" s="287"/>
      <c r="G5" s="287"/>
      <c r="H5" s="276"/>
    </row>
    <row r="6" spans="1:26" ht="24.75" customHeight="1">
      <c r="B6" s="274"/>
      <c r="C6" s="273" t="s">
        <v>416</v>
      </c>
      <c r="D6" s="273" t="s">
        <v>54</v>
      </c>
      <c r="E6" s="273" t="s">
        <v>55</v>
      </c>
      <c r="F6" s="273" t="s">
        <v>56</v>
      </c>
      <c r="G6" s="273" t="s">
        <v>353</v>
      </c>
      <c r="H6" s="273" t="s">
        <v>354</v>
      </c>
    </row>
    <row r="7" spans="1:26" ht="24.75" customHeight="1">
      <c r="B7" s="274"/>
      <c r="C7" s="273"/>
      <c r="D7" s="273"/>
      <c r="E7" s="273"/>
      <c r="F7" s="273"/>
      <c r="G7" s="273"/>
      <c r="H7" s="273"/>
    </row>
    <row r="8" spans="1:26" s="25" customFormat="1" ht="6" customHeight="1">
      <c r="A8" s="24"/>
      <c r="B8" s="28"/>
      <c r="C8" s="28"/>
      <c r="D8" s="29"/>
      <c r="E8" s="28"/>
      <c r="F8" s="28"/>
      <c r="G8" s="30"/>
      <c r="H8" s="30"/>
      <c r="I8" s="17"/>
      <c r="J8" s="17"/>
      <c r="K8" s="31"/>
      <c r="L8" s="31"/>
      <c r="M8" s="31"/>
      <c r="N8" s="32"/>
      <c r="O8" s="26"/>
      <c r="P8" s="33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spans="1:26">
      <c r="B9" s="42" t="s">
        <v>1</v>
      </c>
      <c r="C9" s="95">
        <v>12274</v>
      </c>
      <c r="D9" s="48">
        <v>1185</v>
      </c>
      <c r="E9" s="48">
        <v>1278</v>
      </c>
      <c r="F9" s="48">
        <f>D9-E9</f>
        <v>-93</v>
      </c>
      <c r="G9" s="48">
        <v>13563</v>
      </c>
      <c r="H9" s="48">
        <v>13666</v>
      </c>
      <c r="I9" s="17"/>
    </row>
    <row r="10" spans="1:26">
      <c r="B10" s="8" t="s">
        <v>342</v>
      </c>
      <c r="C10" s="96">
        <v>3325</v>
      </c>
      <c r="D10" s="46">
        <v>214</v>
      </c>
      <c r="E10" s="46">
        <v>302</v>
      </c>
      <c r="F10" s="49">
        <f t="shared" ref="F10:F13" si="0">D10-E10</f>
        <v>-88</v>
      </c>
      <c r="G10" s="46">
        <v>3659</v>
      </c>
      <c r="H10" s="46">
        <v>3574</v>
      </c>
      <c r="I10" s="17"/>
      <c r="J10" s="53"/>
    </row>
    <row r="11" spans="1:26">
      <c r="B11" s="8" t="s">
        <v>343</v>
      </c>
      <c r="C11" s="96">
        <v>3977</v>
      </c>
      <c r="D11" s="46">
        <v>253</v>
      </c>
      <c r="E11" s="46">
        <v>301</v>
      </c>
      <c r="F11" s="49">
        <f t="shared" si="0"/>
        <v>-48</v>
      </c>
      <c r="G11" s="46">
        <v>4271</v>
      </c>
      <c r="H11" s="46">
        <v>4254</v>
      </c>
      <c r="I11" s="17"/>
      <c r="J11" s="53"/>
    </row>
    <row r="12" spans="1:26">
      <c r="B12" s="8" t="s">
        <v>344</v>
      </c>
      <c r="C12" s="96">
        <v>1837</v>
      </c>
      <c r="D12" s="46">
        <v>405</v>
      </c>
      <c r="E12" s="46">
        <v>242</v>
      </c>
      <c r="F12" s="49">
        <f t="shared" si="0"/>
        <v>163</v>
      </c>
      <c r="G12" s="46">
        <v>2099</v>
      </c>
      <c r="H12" s="46">
        <v>2290</v>
      </c>
      <c r="I12" s="17"/>
      <c r="J12" s="53"/>
    </row>
    <row r="13" spans="1:26">
      <c r="B13" s="8" t="s">
        <v>345</v>
      </c>
      <c r="C13" s="96">
        <v>3123</v>
      </c>
      <c r="D13" s="46">
        <v>286</v>
      </c>
      <c r="E13" s="46">
        <v>195</v>
      </c>
      <c r="F13" s="49">
        <f t="shared" si="0"/>
        <v>91</v>
      </c>
      <c r="G13" s="46">
        <v>3266</v>
      </c>
      <c r="H13" s="46">
        <v>3508</v>
      </c>
      <c r="I13" s="17"/>
      <c r="J13" s="53"/>
    </row>
    <row r="14" spans="1:26">
      <c r="B14" s="4" t="s">
        <v>105</v>
      </c>
      <c r="C14" s="47">
        <v>12</v>
      </c>
      <c r="D14" s="46">
        <v>27</v>
      </c>
      <c r="E14" s="46">
        <v>238</v>
      </c>
      <c r="F14" s="49">
        <f>D14-E14</f>
        <v>-211</v>
      </c>
      <c r="G14" s="46">
        <v>268</v>
      </c>
      <c r="H14" s="46">
        <v>40</v>
      </c>
      <c r="I14" s="17"/>
      <c r="J14" s="53"/>
    </row>
    <row r="15" spans="1:26">
      <c r="B15" s="34" t="s">
        <v>75</v>
      </c>
      <c r="C15" s="6"/>
      <c r="D15" s="6"/>
      <c r="E15" s="6"/>
      <c r="F15" s="6"/>
      <c r="G15" s="9"/>
      <c r="H15" s="6"/>
    </row>
    <row r="16" spans="1:26">
      <c r="B16" s="3"/>
      <c r="C16" s="3"/>
      <c r="D16" s="3"/>
      <c r="E16" s="3"/>
      <c r="F16" s="3"/>
      <c r="G16" s="3"/>
    </row>
    <row r="18" spans="2:2">
      <c r="B18" s="68"/>
    </row>
    <row r="19" spans="2:2">
      <c r="B19" s="68"/>
    </row>
    <row r="20" spans="2:2">
      <c r="B20" s="68"/>
    </row>
  </sheetData>
  <mergeCells count="8">
    <mergeCell ref="H6:H7"/>
    <mergeCell ref="B5:B7"/>
    <mergeCell ref="D6:D7"/>
    <mergeCell ref="E6:E7"/>
    <mergeCell ref="F6:F7"/>
    <mergeCell ref="G6:G7"/>
    <mergeCell ref="C5:H5"/>
    <mergeCell ref="C6:C7"/>
  </mergeCells>
  <hyperlinks>
    <hyperlink ref="B1" location="INDICE!B52" display="Volver al índice" xr:uid="{00000000-0004-0000-2A00-000000000000}"/>
  </hyperlink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-0.249977111117893"/>
  </sheetPr>
  <dimension ref="B1:X31"/>
  <sheetViews>
    <sheetView showGridLines="0" zoomScaleNormal="100" workbookViewId="0">
      <pane ySplit="1" topLeftCell="A2" activePane="bottomLeft" state="frozen"/>
      <selection activeCell="B5" sqref="B5:B8"/>
      <selection pane="bottomLeft" activeCell="B1" sqref="B1"/>
    </sheetView>
  </sheetViews>
  <sheetFormatPr baseColWidth="10" defaultRowHeight="15"/>
  <cols>
    <col min="1" max="1" width="3.7109375" customWidth="1"/>
    <col min="2" max="2" width="28.140625" customWidth="1"/>
    <col min="3" max="3" width="10.28515625" bestFit="1" customWidth="1"/>
    <col min="4" max="4" width="12.42578125" customWidth="1"/>
    <col min="5" max="5" width="9.5703125" customWidth="1"/>
    <col min="6" max="9" width="8.7109375" bestFit="1" customWidth="1"/>
    <col min="10" max="10" width="8.85546875" customWidth="1"/>
    <col min="11" max="11" width="11.28515625" customWidth="1"/>
    <col min="12" max="12" width="11" customWidth="1"/>
    <col min="13" max="13" width="8.7109375" bestFit="1" customWidth="1"/>
    <col min="14" max="14" width="10" customWidth="1"/>
    <col min="15" max="17" width="8.7109375" bestFit="1" customWidth="1"/>
    <col min="18" max="18" width="9.140625" customWidth="1"/>
    <col min="19" max="19" width="10.28515625" bestFit="1" customWidth="1"/>
    <col min="20" max="20" width="11.28515625" customWidth="1"/>
    <col min="21" max="23" width="8.7109375" bestFit="1" customWidth="1"/>
    <col min="24" max="25" width="7.7109375" bestFit="1" customWidth="1"/>
    <col min="26" max="26" width="6.7109375" bestFit="1" customWidth="1"/>
    <col min="27" max="27" width="8.140625" bestFit="1" customWidth="1"/>
    <col min="28" max="28" width="11.85546875" customWidth="1"/>
  </cols>
  <sheetData>
    <row r="1" spans="2:24" ht="15" customHeight="1">
      <c r="B1" s="220" t="s">
        <v>90</v>
      </c>
      <c r="D1" s="5"/>
    </row>
    <row r="2" spans="2:24" ht="15" customHeight="1">
      <c r="B2" s="22" t="s">
        <v>80</v>
      </c>
      <c r="C2" s="66"/>
      <c r="D2" s="23"/>
      <c r="E2" s="23"/>
      <c r="F2" s="23"/>
      <c r="G2" s="23"/>
      <c r="H2" s="5"/>
      <c r="I2" s="23"/>
      <c r="J2" s="23"/>
      <c r="K2" s="23"/>
      <c r="L2" s="23"/>
      <c r="M2" s="23"/>
      <c r="N2" s="100"/>
      <c r="O2" s="100"/>
      <c r="P2" s="100"/>
      <c r="Q2" s="25"/>
      <c r="R2" s="25"/>
      <c r="S2" s="100"/>
      <c r="T2" s="23"/>
      <c r="U2" s="23"/>
      <c r="V2" s="23"/>
      <c r="W2" s="23"/>
      <c r="X2" s="23"/>
    </row>
    <row r="3" spans="2:24" ht="15" customHeight="1">
      <c r="B3" s="22" t="s">
        <v>434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Q3" s="23"/>
      <c r="R3" s="23"/>
      <c r="S3" s="23"/>
      <c r="T3" s="23"/>
      <c r="U3" s="23"/>
      <c r="V3" s="23"/>
      <c r="W3" s="23"/>
      <c r="X3" s="23"/>
    </row>
    <row r="4" spans="2:24" ht="15" customHeight="1"/>
    <row r="5" spans="2:24">
      <c r="B5" s="247" t="s">
        <v>25</v>
      </c>
      <c r="C5" s="248" t="s">
        <v>84</v>
      </c>
      <c r="D5" s="249" t="s">
        <v>378</v>
      </c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50" t="s">
        <v>88</v>
      </c>
    </row>
    <row r="6" spans="2:24" ht="38.25">
      <c r="B6" s="247"/>
      <c r="C6" s="248"/>
      <c r="D6" s="78" t="s">
        <v>76</v>
      </c>
      <c r="E6" s="102" t="s">
        <v>58</v>
      </c>
      <c r="F6" s="78" t="s">
        <v>59</v>
      </c>
      <c r="G6" s="103" t="s">
        <v>62</v>
      </c>
      <c r="H6" s="103" t="s">
        <v>63</v>
      </c>
      <c r="I6" s="102" t="s">
        <v>64</v>
      </c>
      <c r="J6" s="78" t="s">
        <v>441</v>
      </c>
      <c r="K6" s="78" t="s">
        <v>440</v>
      </c>
      <c r="L6" s="78" t="s">
        <v>439</v>
      </c>
      <c r="M6" s="78" t="s">
        <v>65</v>
      </c>
      <c r="N6" s="78" t="s">
        <v>71</v>
      </c>
      <c r="O6" s="103" t="s">
        <v>72</v>
      </c>
      <c r="P6" s="103" t="s">
        <v>89</v>
      </c>
      <c r="Q6" s="103" t="s">
        <v>69</v>
      </c>
      <c r="R6" s="78" t="s">
        <v>70</v>
      </c>
      <c r="S6" s="99" t="s">
        <v>73</v>
      </c>
      <c r="T6" s="251"/>
    </row>
    <row r="7" spans="2:24">
      <c r="B7" s="79"/>
      <c r="C7" s="80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2"/>
      <c r="T7" s="82"/>
    </row>
    <row r="8" spans="2:24" ht="15" customHeight="1">
      <c r="B8" s="52" t="s">
        <v>84</v>
      </c>
      <c r="C8" s="146">
        <v>6109903</v>
      </c>
      <c r="D8" s="146">
        <v>5504361</v>
      </c>
      <c r="E8" s="147">
        <v>67009</v>
      </c>
      <c r="F8" s="147">
        <v>53580</v>
      </c>
      <c r="G8" s="147">
        <v>1748</v>
      </c>
      <c r="H8" s="147">
        <v>1907</v>
      </c>
      <c r="I8" s="147">
        <v>2870</v>
      </c>
      <c r="J8" s="147">
        <v>1731</v>
      </c>
      <c r="K8" s="147">
        <v>1217</v>
      </c>
      <c r="L8" s="147">
        <v>3735</v>
      </c>
      <c r="M8" s="147">
        <v>1636</v>
      </c>
      <c r="N8" s="147">
        <v>3371</v>
      </c>
      <c r="O8" s="147">
        <v>4454</v>
      </c>
      <c r="P8" s="147">
        <v>1457</v>
      </c>
      <c r="Q8" s="148">
        <v>1278</v>
      </c>
      <c r="R8" s="148">
        <v>9399</v>
      </c>
      <c r="S8" s="148">
        <v>6938</v>
      </c>
      <c r="T8" s="148">
        <v>443212</v>
      </c>
    </row>
    <row r="9" spans="2:24" ht="15" customHeight="1">
      <c r="B9" s="144" t="s">
        <v>26</v>
      </c>
      <c r="C9" s="149">
        <v>5943291</v>
      </c>
      <c r="D9" s="149">
        <v>5495307</v>
      </c>
      <c r="E9" s="149">
        <v>65035</v>
      </c>
      <c r="F9" s="149">
        <v>52031</v>
      </c>
      <c r="G9" s="149">
        <v>1619</v>
      </c>
      <c r="H9" s="149">
        <v>1803</v>
      </c>
      <c r="I9" s="149">
        <v>2774</v>
      </c>
      <c r="J9" s="149">
        <v>1674</v>
      </c>
      <c r="K9" s="149">
        <v>1115</v>
      </c>
      <c r="L9" s="149">
        <v>3653</v>
      </c>
      <c r="M9" s="149">
        <v>1530</v>
      </c>
      <c r="N9" s="149">
        <v>3201</v>
      </c>
      <c r="O9" s="149">
        <v>4245</v>
      </c>
      <c r="P9" s="149">
        <v>1427</v>
      </c>
      <c r="Q9" s="149">
        <v>1232</v>
      </c>
      <c r="R9" s="149">
        <v>9003</v>
      </c>
      <c r="S9" s="149">
        <v>6462</v>
      </c>
      <c r="T9" s="149">
        <v>291180</v>
      </c>
      <c r="U9" s="5"/>
    </row>
    <row r="10" spans="2:24" ht="15" customHeight="1">
      <c r="B10" s="144" t="s">
        <v>17</v>
      </c>
      <c r="C10" s="149">
        <v>442841</v>
      </c>
      <c r="D10" s="149">
        <v>402129</v>
      </c>
      <c r="E10" s="149">
        <v>6996</v>
      </c>
      <c r="F10" s="149">
        <v>3007</v>
      </c>
      <c r="G10" s="149">
        <v>528</v>
      </c>
      <c r="H10" s="149">
        <v>617</v>
      </c>
      <c r="I10" s="149">
        <v>1065</v>
      </c>
      <c r="J10" s="149">
        <v>518</v>
      </c>
      <c r="K10" s="149">
        <v>371</v>
      </c>
      <c r="L10" s="149">
        <v>979</v>
      </c>
      <c r="M10" s="149">
        <v>664</v>
      </c>
      <c r="N10" s="149">
        <v>349</v>
      </c>
      <c r="O10" s="149">
        <v>622</v>
      </c>
      <c r="P10" s="149">
        <v>875</v>
      </c>
      <c r="Q10" s="149">
        <v>185</v>
      </c>
      <c r="R10" s="149">
        <v>2157</v>
      </c>
      <c r="S10" s="149">
        <v>504</v>
      </c>
      <c r="T10" s="149">
        <v>21275</v>
      </c>
      <c r="V10" s="53"/>
    </row>
    <row r="11" spans="2:24" ht="15" customHeight="1">
      <c r="B11" s="144" t="s">
        <v>2</v>
      </c>
      <c r="C11" s="149">
        <v>201984</v>
      </c>
      <c r="D11" s="150">
        <v>191113</v>
      </c>
      <c r="E11" s="150">
        <v>501</v>
      </c>
      <c r="F11" s="150">
        <v>894</v>
      </c>
      <c r="G11" s="149">
        <v>26</v>
      </c>
      <c r="H11" s="149">
        <v>12</v>
      </c>
      <c r="I11" s="149">
        <v>28</v>
      </c>
      <c r="J11" s="149">
        <v>6</v>
      </c>
      <c r="K11" s="149">
        <v>4</v>
      </c>
      <c r="L11" s="149">
        <v>11</v>
      </c>
      <c r="M11" s="149">
        <v>6</v>
      </c>
      <c r="N11" s="149">
        <v>13</v>
      </c>
      <c r="O11" s="149">
        <v>86</v>
      </c>
      <c r="P11" s="149">
        <v>6</v>
      </c>
      <c r="Q11" s="149">
        <v>6</v>
      </c>
      <c r="R11" s="149">
        <v>47</v>
      </c>
      <c r="S11" s="149">
        <v>205</v>
      </c>
      <c r="T11" s="149">
        <v>9020</v>
      </c>
      <c r="V11" s="53"/>
    </row>
    <row r="12" spans="2:24" ht="15" customHeight="1">
      <c r="B12" s="144" t="s">
        <v>3</v>
      </c>
      <c r="C12" s="149">
        <v>347953</v>
      </c>
      <c r="D12" s="150">
        <v>328219</v>
      </c>
      <c r="E12" s="150">
        <v>1784</v>
      </c>
      <c r="F12" s="150">
        <v>644</v>
      </c>
      <c r="G12" s="150">
        <v>39</v>
      </c>
      <c r="H12" s="150">
        <v>32</v>
      </c>
      <c r="I12" s="150">
        <v>14</v>
      </c>
      <c r="J12" s="150">
        <v>20</v>
      </c>
      <c r="K12" s="150">
        <v>15</v>
      </c>
      <c r="L12" s="150">
        <v>17</v>
      </c>
      <c r="M12" s="150">
        <v>12</v>
      </c>
      <c r="N12" s="149">
        <v>66</v>
      </c>
      <c r="O12" s="149">
        <v>134</v>
      </c>
      <c r="P12" s="150">
        <v>9</v>
      </c>
      <c r="Q12" s="150">
        <v>0</v>
      </c>
      <c r="R12" s="150">
        <v>501</v>
      </c>
      <c r="S12" s="150">
        <v>374</v>
      </c>
      <c r="T12" s="150">
        <v>16073</v>
      </c>
      <c r="V12" s="53"/>
    </row>
    <row r="13" spans="2:24" ht="15" customHeight="1">
      <c r="B13" s="144" t="s">
        <v>23</v>
      </c>
      <c r="C13" s="149">
        <v>263848</v>
      </c>
      <c r="D13" s="150">
        <v>251211</v>
      </c>
      <c r="E13" s="150">
        <v>2276</v>
      </c>
      <c r="F13" s="150">
        <v>216</v>
      </c>
      <c r="G13" s="150">
        <v>28</v>
      </c>
      <c r="H13" s="150">
        <v>31</v>
      </c>
      <c r="I13" s="150">
        <v>48</v>
      </c>
      <c r="J13" s="150">
        <v>23</v>
      </c>
      <c r="K13" s="150">
        <v>22</v>
      </c>
      <c r="L13" s="150">
        <v>12</v>
      </c>
      <c r="M13" s="150">
        <v>58</v>
      </c>
      <c r="N13" s="149">
        <v>341</v>
      </c>
      <c r="O13" s="149">
        <v>329</v>
      </c>
      <c r="P13" s="150">
        <v>12</v>
      </c>
      <c r="Q13" s="150">
        <v>6</v>
      </c>
      <c r="R13" s="150">
        <v>205</v>
      </c>
      <c r="S13" s="150">
        <v>215</v>
      </c>
      <c r="T13" s="150">
        <v>8815</v>
      </c>
      <c r="V13" s="53"/>
    </row>
    <row r="14" spans="2:24" ht="15" customHeight="1">
      <c r="B14" s="144" t="s">
        <v>4</v>
      </c>
      <c r="C14" s="149">
        <v>177301</v>
      </c>
      <c r="D14" s="150">
        <v>167766</v>
      </c>
      <c r="E14" s="150">
        <v>2174</v>
      </c>
      <c r="F14" s="150">
        <v>190</v>
      </c>
      <c r="G14" s="150">
        <v>33</v>
      </c>
      <c r="H14" s="150">
        <v>8</v>
      </c>
      <c r="I14" s="150">
        <v>23</v>
      </c>
      <c r="J14" s="150">
        <v>17</v>
      </c>
      <c r="K14" s="150">
        <v>8</v>
      </c>
      <c r="L14" s="150">
        <v>28</v>
      </c>
      <c r="M14" s="150">
        <v>13</v>
      </c>
      <c r="N14" s="149">
        <v>576</v>
      </c>
      <c r="O14" s="149">
        <v>82</v>
      </c>
      <c r="P14" s="150">
        <v>0</v>
      </c>
      <c r="Q14" s="150">
        <v>3</v>
      </c>
      <c r="R14" s="150">
        <v>127</v>
      </c>
      <c r="S14" s="150">
        <v>158</v>
      </c>
      <c r="T14" s="150">
        <v>6095</v>
      </c>
      <c r="V14" s="53"/>
    </row>
    <row r="15" spans="2:24" ht="15" customHeight="1">
      <c r="B15" s="144" t="s">
        <v>5</v>
      </c>
      <c r="C15" s="149">
        <v>421919</v>
      </c>
      <c r="D15" s="149">
        <v>395799</v>
      </c>
      <c r="E15" s="149">
        <v>3644</v>
      </c>
      <c r="F15" s="150">
        <v>1918</v>
      </c>
      <c r="G15" s="150">
        <v>57</v>
      </c>
      <c r="H15" s="150">
        <v>41</v>
      </c>
      <c r="I15" s="150">
        <v>37</v>
      </c>
      <c r="J15" s="150">
        <v>43</v>
      </c>
      <c r="K15" s="150">
        <v>27</v>
      </c>
      <c r="L15" s="150">
        <v>11</v>
      </c>
      <c r="M15" s="150">
        <v>76</v>
      </c>
      <c r="N15" s="149">
        <v>106</v>
      </c>
      <c r="O15" s="149">
        <v>306</v>
      </c>
      <c r="P15" s="150">
        <v>13</v>
      </c>
      <c r="Q15" s="150">
        <v>5</v>
      </c>
      <c r="R15" s="150">
        <v>248</v>
      </c>
      <c r="S15" s="150">
        <v>346</v>
      </c>
      <c r="T15" s="150">
        <v>19242</v>
      </c>
      <c r="V15" s="53"/>
    </row>
    <row r="16" spans="2:24" ht="15" customHeight="1">
      <c r="B16" s="144" t="s">
        <v>6</v>
      </c>
      <c r="C16" s="149">
        <v>138177</v>
      </c>
      <c r="D16" s="149">
        <v>130603</v>
      </c>
      <c r="E16" s="149">
        <v>1662</v>
      </c>
      <c r="F16" s="150">
        <v>783</v>
      </c>
      <c r="G16" s="150">
        <v>7</v>
      </c>
      <c r="H16" s="150">
        <v>3</v>
      </c>
      <c r="I16" s="150">
        <v>5</v>
      </c>
      <c r="J16" s="150">
        <v>5</v>
      </c>
      <c r="K16" s="150">
        <v>4</v>
      </c>
      <c r="L16" s="150">
        <v>0</v>
      </c>
      <c r="M16" s="150">
        <v>22</v>
      </c>
      <c r="N16" s="149">
        <v>270</v>
      </c>
      <c r="O16" s="149">
        <v>38</v>
      </c>
      <c r="P16" s="150">
        <v>7</v>
      </c>
      <c r="Q16" s="150">
        <v>1</v>
      </c>
      <c r="R16" s="150">
        <v>68</v>
      </c>
      <c r="S16" s="150">
        <v>158</v>
      </c>
      <c r="T16" s="150">
        <v>4541</v>
      </c>
      <c r="V16" s="53"/>
    </row>
    <row r="17" spans="2:23" ht="15" customHeight="1">
      <c r="B17" s="144" t="s">
        <v>7</v>
      </c>
      <c r="C17" s="149">
        <v>442172</v>
      </c>
      <c r="D17" s="149">
        <v>412113</v>
      </c>
      <c r="E17" s="149">
        <v>9282</v>
      </c>
      <c r="F17" s="150">
        <v>2453</v>
      </c>
      <c r="G17" s="150">
        <v>44</v>
      </c>
      <c r="H17" s="150">
        <v>51</v>
      </c>
      <c r="I17" s="150">
        <v>132</v>
      </c>
      <c r="J17" s="150">
        <v>66</v>
      </c>
      <c r="K17" s="150">
        <v>49</v>
      </c>
      <c r="L17" s="150">
        <v>104</v>
      </c>
      <c r="M17" s="150">
        <v>79</v>
      </c>
      <c r="N17" s="149">
        <v>661</v>
      </c>
      <c r="O17" s="149">
        <v>203</v>
      </c>
      <c r="P17" s="150">
        <v>31</v>
      </c>
      <c r="Q17" s="150">
        <v>519</v>
      </c>
      <c r="R17" s="150">
        <v>674</v>
      </c>
      <c r="S17" s="150">
        <v>534</v>
      </c>
      <c r="T17" s="150">
        <v>15177</v>
      </c>
      <c r="V17" s="53"/>
    </row>
    <row r="18" spans="2:23" ht="15" customHeight="1">
      <c r="B18" s="144" t="s">
        <v>8</v>
      </c>
      <c r="C18" s="149">
        <v>109494</v>
      </c>
      <c r="D18" s="149">
        <v>103560</v>
      </c>
      <c r="E18" s="149">
        <v>1571</v>
      </c>
      <c r="F18" s="149">
        <v>176</v>
      </c>
      <c r="G18" s="149">
        <v>9</v>
      </c>
      <c r="H18" s="149">
        <v>12</v>
      </c>
      <c r="I18" s="149">
        <v>22</v>
      </c>
      <c r="J18" s="149">
        <v>4</v>
      </c>
      <c r="K18" s="149">
        <v>8</v>
      </c>
      <c r="L18" s="149">
        <v>5</v>
      </c>
      <c r="M18" s="149">
        <v>8</v>
      </c>
      <c r="N18" s="149">
        <v>5</v>
      </c>
      <c r="O18" s="149">
        <v>48</v>
      </c>
      <c r="P18" s="149">
        <v>0</v>
      </c>
      <c r="Q18" s="149">
        <v>4</v>
      </c>
      <c r="R18" s="149">
        <v>34</v>
      </c>
      <c r="S18" s="149">
        <v>87</v>
      </c>
      <c r="T18" s="149">
        <v>3941</v>
      </c>
      <c r="V18" s="53"/>
    </row>
    <row r="19" spans="2:23" ht="15" customHeight="1">
      <c r="B19" s="144" t="s">
        <v>9</v>
      </c>
      <c r="C19" s="151">
        <v>198038</v>
      </c>
      <c r="D19" s="149">
        <v>188893</v>
      </c>
      <c r="E19" s="149">
        <v>2163</v>
      </c>
      <c r="F19" s="149">
        <v>99</v>
      </c>
      <c r="G19" s="149">
        <v>17</v>
      </c>
      <c r="H19" s="149">
        <v>19</v>
      </c>
      <c r="I19" s="149">
        <v>23</v>
      </c>
      <c r="J19" s="149">
        <v>12</v>
      </c>
      <c r="K19" s="149">
        <v>10</v>
      </c>
      <c r="L19" s="149">
        <v>10</v>
      </c>
      <c r="M19" s="149">
        <v>7</v>
      </c>
      <c r="N19" s="149">
        <v>60</v>
      </c>
      <c r="O19" s="149">
        <v>79</v>
      </c>
      <c r="P19" s="151">
        <v>1</v>
      </c>
      <c r="Q19" s="151">
        <v>25</v>
      </c>
      <c r="R19" s="151">
        <v>70</v>
      </c>
      <c r="S19" s="151">
        <v>100</v>
      </c>
      <c r="T19" s="151">
        <v>6450</v>
      </c>
      <c r="V19" s="53"/>
    </row>
    <row r="20" spans="2:23" ht="15" customHeight="1">
      <c r="B20" s="144" t="s">
        <v>10</v>
      </c>
      <c r="C20" s="151">
        <v>723729</v>
      </c>
      <c r="D20" s="149">
        <v>639315</v>
      </c>
      <c r="E20" s="149">
        <v>6161</v>
      </c>
      <c r="F20" s="149">
        <v>24670</v>
      </c>
      <c r="G20" s="149">
        <v>119</v>
      </c>
      <c r="H20" s="149">
        <v>184</v>
      </c>
      <c r="I20" s="149">
        <v>213</v>
      </c>
      <c r="J20" s="149">
        <v>187</v>
      </c>
      <c r="K20" s="149">
        <v>80</v>
      </c>
      <c r="L20" s="149">
        <v>312</v>
      </c>
      <c r="M20" s="149">
        <v>105</v>
      </c>
      <c r="N20" s="149">
        <v>59</v>
      </c>
      <c r="O20" s="149">
        <v>506</v>
      </c>
      <c r="P20" s="149">
        <v>246</v>
      </c>
      <c r="Q20" s="149">
        <v>213</v>
      </c>
      <c r="R20" s="149">
        <v>1850</v>
      </c>
      <c r="S20" s="149">
        <v>1281</v>
      </c>
      <c r="T20" s="149">
        <v>48228</v>
      </c>
      <c r="V20" s="53"/>
    </row>
    <row r="21" spans="2:23" ht="15" customHeight="1">
      <c r="B21" s="144" t="s">
        <v>11</v>
      </c>
      <c r="C21" s="151">
        <v>1836309</v>
      </c>
      <c r="D21" s="149">
        <v>1704718</v>
      </c>
      <c r="E21" s="149">
        <v>23179</v>
      </c>
      <c r="F21" s="149">
        <v>4122</v>
      </c>
      <c r="G21" s="149">
        <v>542</v>
      </c>
      <c r="H21" s="149">
        <v>760</v>
      </c>
      <c r="I21" s="149">
        <v>1062</v>
      </c>
      <c r="J21" s="149">
        <v>727</v>
      </c>
      <c r="K21" s="149">
        <v>493</v>
      </c>
      <c r="L21" s="149">
        <v>2071</v>
      </c>
      <c r="M21" s="151">
        <v>425</v>
      </c>
      <c r="N21" s="149">
        <v>384</v>
      </c>
      <c r="O21" s="149">
        <v>1650</v>
      </c>
      <c r="P21" s="149">
        <v>216</v>
      </c>
      <c r="Q21" s="149">
        <v>203</v>
      </c>
      <c r="R21" s="149">
        <v>1810</v>
      </c>
      <c r="S21" s="149">
        <v>1155</v>
      </c>
      <c r="T21" s="149">
        <v>92792</v>
      </c>
      <c r="V21" s="53"/>
    </row>
    <row r="22" spans="2:23" ht="15" customHeight="1">
      <c r="B22" s="144" t="s">
        <v>31</v>
      </c>
      <c r="C22" s="151">
        <v>75700</v>
      </c>
      <c r="D22" s="149">
        <v>71645</v>
      </c>
      <c r="E22" s="149">
        <v>1838</v>
      </c>
      <c r="F22" s="149">
        <v>48</v>
      </c>
      <c r="G22" s="149">
        <v>2</v>
      </c>
      <c r="H22" s="149">
        <v>6</v>
      </c>
      <c r="I22" s="149">
        <v>19</v>
      </c>
      <c r="J22" s="149">
        <v>4</v>
      </c>
      <c r="K22" s="149">
        <v>1</v>
      </c>
      <c r="L22" s="149">
        <v>1</v>
      </c>
      <c r="M22" s="149">
        <v>8</v>
      </c>
      <c r="N22" s="149">
        <v>4</v>
      </c>
      <c r="O22" s="149">
        <v>26</v>
      </c>
      <c r="P22" s="149">
        <v>3</v>
      </c>
      <c r="Q22" s="149">
        <v>2</v>
      </c>
      <c r="R22" s="149">
        <v>40</v>
      </c>
      <c r="S22" s="149">
        <v>76</v>
      </c>
      <c r="T22" s="149">
        <v>1977</v>
      </c>
      <c r="V22" s="53"/>
    </row>
    <row r="23" spans="2:23" ht="15" customHeight="1">
      <c r="B23" s="144" t="s">
        <v>12</v>
      </c>
      <c r="C23" s="151">
        <v>171148</v>
      </c>
      <c r="D23" s="149">
        <v>154557</v>
      </c>
      <c r="E23" s="149">
        <v>298</v>
      </c>
      <c r="F23" s="149">
        <v>5565</v>
      </c>
      <c r="G23" s="149">
        <v>14</v>
      </c>
      <c r="H23" s="149">
        <v>5</v>
      </c>
      <c r="I23" s="149">
        <v>12</v>
      </c>
      <c r="J23" s="149">
        <v>9</v>
      </c>
      <c r="K23" s="149">
        <v>6</v>
      </c>
      <c r="L23" s="149">
        <v>14</v>
      </c>
      <c r="M23" s="149">
        <v>2</v>
      </c>
      <c r="N23" s="149">
        <v>3</v>
      </c>
      <c r="O23" s="149">
        <v>38</v>
      </c>
      <c r="P23" s="149">
        <v>3</v>
      </c>
      <c r="Q23" s="149">
        <v>49</v>
      </c>
      <c r="R23" s="149">
        <v>154</v>
      </c>
      <c r="S23" s="149">
        <v>372</v>
      </c>
      <c r="T23" s="149">
        <v>10047</v>
      </c>
      <c r="V23" s="53"/>
    </row>
    <row r="24" spans="2:23" ht="15" customHeight="1">
      <c r="B24" s="144" t="s">
        <v>13</v>
      </c>
      <c r="C24" s="151">
        <v>183072</v>
      </c>
      <c r="D24" s="149">
        <v>163538</v>
      </c>
      <c r="E24" s="149">
        <v>521</v>
      </c>
      <c r="F24" s="149">
        <v>6642</v>
      </c>
      <c r="G24" s="149">
        <v>14</v>
      </c>
      <c r="H24" s="149">
        <v>10</v>
      </c>
      <c r="I24" s="149">
        <v>2</v>
      </c>
      <c r="J24" s="149">
        <v>25</v>
      </c>
      <c r="K24" s="149">
        <v>9</v>
      </c>
      <c r="L24" s="149">
        <v>19</v>
      </c>
      <c r="M24" s="149">
        <v>29</v>
      </c>
      <c r="N24" s="149">
        <v>12</v>
      </c>
      <c r="O24" s="149">
        <v>50</v>
      </c>
      <c r="P24" s="149">
        <v>1</v>
      </c>
      <c r="Q24" s="149">
        <v>5</v>
      </c>
      <c r="R24" s="149">
        <v>200</v>
      </c>
      <c r="S24" s="149">
        <v>535</v>
      </c>
      <c r="T24" s="149">
        <v>11460</v>
      </c>
      <c r="V24" s="53"/>
    </row>
    <row r="25" spans="2:23" ht="15" customHeight="1">
      <c r="B25" s="144" t="s">
        <v>14</v>
      </c>
      <c r="C25" s="151">
        <v>118122</v>
      </c>
      <c r="D25" s="150">
        <v>109268</v>
      </c>
      <c r="E25" s="149">
        <v>722</v>
      </c>
      <c r="F25" s="149">
        <v>120</v>
      </c>
      <c r="G25" s="149">
        <v>28</v>
      </c>
      <c r="H25" s="149">
        <v>6</v>
      </c>
      <c r="I25" s="150">
        <v>18</v>
      </c>
      <c r="J25" s="150">
        <v>3</v>
      </c>
      <c r="K25" s="150">
        <v>7</v>
      </c>
      <c r="L25" s="150">
        <v>21</v>
      </c>
      <c r="M25" s="150">
        <v>2</v>
      </c>
      <c r="N25" s="150">
        <v>25</v>
      </c>
      <c r="O25" s="150">
        <v>25</v>
      </c>
      <c r="P25" s="150">
        <v>3</v>
      </c>
      <c r="Q25" s="150">
        <v>5</v>
      </c>
      <c r="R25" s="150">
        <v>182</v>
      </c>
      <c r="S25" s="150">
        <v>118</v>
      </c>
      <c r="T25" s="150">
        <v>7569</v>
      </c>
      <c r="V25" s="53"/>
    </row>
    <row r="26" spans="2:23" ht="15" customHeight="1">
      <c r="B26" s="144" t="s">
        <v>15</v>
      </c>
      <c r="C26" s="151">
        <v>66972</v>
      </c>
      <c r="D26" s="150">
        <v>59386</v>
      </c>
      <c r="E26" s="149">
        <v>186</v>
      </c>
      <c r="F26" s="149">
        <v>250</v>
      </c>
      <c r="G26" s="149">
        <v>105</v>
      </c>
      <c r="H26" s="149">
        <v>4</v>
      </c>
      <c r="I26" s="150">
        <v>48</v>
      </c>
      <c r="J26" s="150">
        <v>2</v>
      </c>
      <c r="K26" s="150">
        <v>0</v>
      </c>
      <c r="L26" s="150">
        <v>30</v>
      </c>
      <c r="M26" s="150">
        <v>12</v>
      </c>
      <c r="N26" s="150">
        <v>263</v>
      </c>
      <c r="O26" s="150">
        <v>18</v>
      </c>
      <c r="P26" s="150">
        <v>0</v>
      </c>
      <c r="Q26" s="150">
        <v>1</v>
      </c>
      <c r="R26" s="150">
        <v>626</v>
      </c>
      <c r="S26" s="150">
        <v>127</v>
      </c>
      <c r="T26" s="150">
        <v>5914</v>
      </c>
      <c r="V26" s="53"/>
    </row>
    <row r="27" spans="2:23" ht="15" customHeight="1">
      <c r="B27" s="144" t="s">
        <v>16</v>
      </c>
      <c r="C27" s="151">
        <v>16702</v>
      </c>
      <c r="D27" s="150">
        <v>15092</v>
      </c>
      <c r="E27" s="149">
        <v>23</v>
      </c>
      <c r="F27" s="149">
        <v>193</v>
      </c>
      <c r="G27" s="149">
        <v>4</v>
      </c>
      <c r="H27" s="149">
        <v>2</v>
      </c>
      <c r="I27" s="150">
        <v>0</v>
      </c>
      <c r="J27" s="150">
        <v>1</v>
      </c>
      <c r="K27" s="150">
        <v>0</v>
      </c>
      <c r="L27" s="150">
        <v>4</v>
      </c>
      <c r="M27" s="150">
        <v>0</v>
      </c>
      <c r="N27" s="150">
        <v>0</v>
      </c>
      <c r="O27" s="150">
        <v>1</v>
      </c>
      <c r="P27" s="150">
        <v>0</v>
      </c>
      <c r="Q27" s="150">
        <v>0</v>
      </c>
      <c r="R27" s="150">
        <v>5</v>
      </c>
      <c r="S27" s="150">
        <v>40</v>
      </c>
      <c r="T27" s="150">
        <v>1337</v>
      </c>
      <c r="V27" s="53"/>
    </row>
    <row r="28" spans="2:23" ht="15" customHeight="1">
      <c r="B28" s="145" t="s">
        <v>408</v>
      </c>
      <c r="C28" s="151">
        <v>7810</v>
      </c>
      <c r="D28" s="149">
        <v>6382</v>
      </c>
      <c r="E28" s="149">
        <v>54</v>
      </c>
      <c r="F28" s="149">
        <v>41</v>
      </c>
      <c r="G28" s="149">
        <v>3</v>
      </c>
      <c r="H28" s="150">
        <v>0</v>
      </c>
      <c r="I28" s="150">
        <v>3</v>
      </c>
      <c r="J28" s="150">
        <v>2</v>
      </c>
      <c r="K28" s="150">
        <v>1</v>
      </c>
      <c r="L28" s="150">
        <v>4</v>
      </c>
      <c r="M28" s="150">
        <v>2</v>
      </c>
      <c r="N28" s="150">
        <v>4</v>
      </c>
      <c r="O28" s="150">
        <v>4</v>
      </c>
      <c r="P28" s="150">
        <v>1</v>
      </c>
      <c r="Q28" s="150">
        <v>0</v>
      </c>
      <c r="R28" s="150">
        <v>5</v>
      </c>
      <c r="S28" s="150">
        <v>77</v>
      </c>
      <c r="T28" s="150">
        <v>1227</v>
      </c>
      <c r="V28" s="53"/>
      <c r="W28" s="5"/>
    </row>
    <row r="29" spans="2:23" ht="15" customHeight="1">
      <c r="B29" s="145" t="s">
        <v>409</v>
      </c>
      <c r="C29" s="151">
        <v>11116</v>
      </c>
      <c r="D29" s="149">
        <v>5175</v>
      </c>
      <c r="E29" s="149">
        <v>1933</v>
      </c>
      <c r="F29" s="149">
        <v>1480</v>
      </c>
      <c r="G29" s="149">
        <v>127</v>
      </c>
      <c r="H29" s="149">
        <v>104</v>
      </c>
      <c r="I29" s="149">
        <v>94</v>
      </c>
      <c r="J29" s="149">
        <v>57</v>
      </c>
      <c r="K29" s="149">
        <v>102</v>
      </c>
      <c r="L29" s="149">
        <v>82</v>
      </c>
      <c r="M29" s="149">
        <v>105</v>
      </c>
      <c r="N29" s="149">
        <v>166</v>
      </c>
      <c r="O29" s="149">
        <v>204</v>
      </c>
      <c r="P29" s="149">
        <v>29</v>
      </c>
      <c r="Q29" s="149">
        <v>44</v>
      </c>
      <c r="R29" s="149">
        <v>386</v>
      </c>
      <c r="S29" s="149">
        <v>274</v>
      </c>
      <c r="T29" s="149">
        <v>754</v>
      </c>
      <c r="V29" s="53"/>
    </row>
    <row r="30" spans="2:23" ht="15" customHeight="1">
      <c r="B30" s="101" t="s">
        <v>410</v>
      </c>
      <c r="C30" s="152">
        <v>155496</v>
      </c>
      <c r="D30" s="153">
        <v>3879</v>
      </c>
      <c r="E30" s="153">
        <v>41</v>
      </c>
      <c r="F30" s="153">
        <v>69</v>
      </c>
      <c r="G30" s="153">
        <v>2</v>
      </c>
      <c r="H30" s="153">
        <v>0</v>
      </c>
      <c r="I30" s="153">
        <v>2</v>
      </c>
      <c r="J30" s="153">
        <v>0</v>
      </c>
      <c r="K30" s="153">
        <v>0</v>
      </c>
      <c r="L30" s="153">
        <v>0</v>
      </c>
      <c r="M30" s="153">
        <v>1</v>
      </c>
      <c r="N30" s="153">
        <v>4</v>
      </c>
      <c r="O30" s="153">
        <v>5</v>
      </c>
      <c r="P30" s="153">
        <v>1</v>
      </c>
      <c r="Q30" s="153">
        <v>2</v>
      </c>
      <c r="R30" s="153">
        <v>10</v>
      </c>
      <c r="S30" s="153">
        <v>202</v>
      </c>
      <c r="T30" s="153">
        <v>151278</v>
      </c>
      <c r="V30" s="53"/>
    </row>
    <row r="31" spans="2:23">
      <c r="B31" s="27" t="s">
        <v>74</v>
      </c>
      <c r="V31" s="53">
        <f>+U31-C31</f>
        <v>0</v>
      </c>
    </row>
  </sheetData>
  <mergeCells count="4">
    <mergeCell ref="B5:B6"/>
    <mergeCell ref="C5:C6"/>
    <mergeCell ref="D5:S5"/>
    <mergeCell ref="T5:T6"/>
  </mergeCells>
  <hyperlinks>
    <hyperlink ref="B1" location="INDICE!B14" display="Volver al índice" xr:uid="{00000000-0004-0000-0400-000000000000}"/>
  </hyperlink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-0.249977111117893"/>
  </sheetPr>
  <dimension ref="B1:Q20"/>
  <sheetViews>
    <sheetView showGridLines="0" zoomScale="95" zoomScaleNormal="95" workbookViewId="0">
      <pane ySplit="1" topLeftCell="A2" activePane="bottomLeft" state="frozen"/>
      <selection activeCell="B5" sqref="B5:B8"/>
      <selection pane="bottomLeft" activeCell="B1" sqref="B1"/>
    </sheetView>
  </sheetViews>
  <sheetFormatPr baseColWidth="10" defaultRowHeight="15"/>
  <cols>
    <col min="1" max="1" width="3.7109375" customWidth="1"/>
    <col min="2" max="2" width="34.7109375" customWidth="1"/>
    <col min="3" max="6" width="11.7109375" customWidth="1"/>
    <col min="7" max="7" width="12.42578125" customWidth="1"/>
    <col min="8" max="9" width="11.5703125" hidden="1" customWidth="1"/>
    <col min="10" max="10" width="14.42578125" bestFit="1" customWidth="1"/>
    <col min="11" max="13" width="13.42578125" hidden="1" customWidth="1"/>
    <col min="14" max="14" width="0" hidden="1" customWidth="1"/>
  </cols>
  <sheetData>
    <row r="1" spans="2:17" ht="15" customHeight="1">
      <c r="B1" s="220" t="s">
        <v>90</v>
      </c>
      <c r="E1" s="5"/>
    </row>
    <row r="2" spans="2:17" ht="15" customHeight="1">
      <c r="B2" s="22" t="s">
        <v>81</v>
      </c>
      <c r="C2" s="23"/>
      <c r="D2" s="23"/>
      <c r="E2" s="23"/>
      <c r="F2" s="23"/>
      <c r="G2" s="23"/>
      <c r="H2" s="23"/>
      <c r="I2" s="23"/>
      <c r="J2" s="23"/>
    </row>
    <row r="3" spans="2:17" ht="15" customHeight="1">
      <c r="B3" s="252" t="s">
        <v>444</v>
      </c>
      <c r="C3" s="252"/>
      <c r="D3" s="252"/>
      <c r="E3" s="252"/>
      <c r="F3" s="252"/>
      <c r="G3" s="252"/>
      <c r="H3" s="161"/>
      <c r="I3" s="161"/>
      <c r="J3" s="161"/>
    </row>
    <row r="4" spans="2:17" ht="15" customHeight="1">
      <c r="B4" s="14"/>
      <c r="C4" s="14"/>
      <c r="D4" s="14"/>
      <c r="E4" s="14"/>
      <c r="F4" s="14"/>
      <c r="G4" s="14"/>
      <c r="H4" s="14"/>
      <c r="I4" s="14"/>
      <c r="J4" s="14"/>
      <c r="K4" s="17" t="s">
        <v>66</v>
      </c>
      <c r="L4" s="17"/>
      <c r="M4" s="17"/>
    </row>
    <row r="5" spans="2:17" ht="15.75" customHeight="1">
      <c r="B5" s="255" t="s">
        <v>0</v>
      </c>
      <c r="C5" s="258" t="s">
        <v>445</v>
      </c>
      <c r="D5" s="258"/>
      <c r="E5" s="258"/>
      <c r="F5" s="258"/>
      <c r="G5" s="258"/>
      <c r="H5" s="256"/>
      <c r="I5" s="257"/>
      <c r="K5" s="254">
        <v>2022</v>
      </c>
      <c r="L5" s="254"/>
      <c r="M5" s="254"/>
    </row>
    <row r="6" spans="2:17" ht="26.25" customHeight="1">
      <c r="B6" s="255"/>
      <c r="C6" s="221">
        <v>1972</v>
      </c>
      <c r="D6" s="221">
        <v>1982</v>
      </c>
      <c r="E6" s="221">
        <v>1992</v>
      </c>
      <c r="F6" s="222">
        <v>2002</v>
      </c>
      <c r="G6" s="222">
        <v>2022</v>
      </c>
      <c r="H6" s="256"/>
      <c r="I6" s="257"/>
      <c r="K6" s="43" t="s">
        <v>1</v>
      </c>
      <c r="L6" s="43" t="s">
        <v>29</v>
      </c>
      <c r="M6" s="43" t="s">
        <v>30</v>
      </c>
    </row>
    <row r="7" spans="2:17" ht="33" customHeight="1" thickBot="1">
      <c r="B7" s="154" t="s">
        <v>436</v>
      </c>
      <c r="C7" s="155">
        <v>3.4000000000000002E-2</v>
      </c>
      <c r="D7" s="155">
        <v>5.6000000000000001E-2</v>
      </c>
      <c r="E7" s="155">
        <v>4.5999999999999999E-2</v>
      </c>
      <c r="F7" s="156">
        <v>3.4000000000000002E-2</v>
      </c>
      <c r="G7" s="157">
        <f>G8/K7</f>
        <v>2.6568343229016893E-2</v>
      </c>
      <c r="H7" s="21">
        <f>H8/L7</f>
        <v>2.739664202266167E-2</v>
      </c>
      <c r="I7" s="21">
        <f>I8/M7</f>
        <v>2.5738566798231718E-2</v>
      </c>
      <c r="K7" s="10">
        <v>6109903</v>
      </c>
      <c r="L7" s="7">
        <v>3057674</v>
      </c>
      <c r="M7" s="7">
        <v>3052229</v>
      </c>
    </row>
    <row r="8" spans="2:17" ht="15" customHeight="1">
      <c r="B8" s="69" t="s">
        <v>1</v>
      </c>
      <c r="C8" s="70">
        <v>81100</v>
      </c>
      <c r="D8" s="70">
        <v>168104</v>
      </c>
      <c r="E8" s="70">
        <v>190907</v>
      </c>
      <c r="F8" s="71">
        <v>173176</v>
      </c>
      <c r="G8" s="72">
        <v>162330</v>
      </c>
      <c r="H8" s="72">
        <v>83770</v>
      </c>
      <c r="I8" s="72">
        <v>78560</v>
      </c>
      <c r="J8" s="20"/>
      <c r="K8" s="20"/>
      <c r="L8" s="134"/>
      <c r="M8" s="134"/>
      <c r="N8" s="134"/>
      <c r="O8" s="134"/>
      <c r="P8" s="134"/>
      <c r="Q8" s="55"/>
    </row>
    <row r="9" spans="2:17">
      <c r="B9" s="18" t="s">
        <v>59</v>
      </c>
      <c r="C9" s="10">
        <v>34777</v>
      </c>
      <c r="D9" s="10">
        <v>98088</v>
      </c>
      <c r="E9" s="10">
        <v>108526</v>
      </c>
      <c r="F9" s="12">
        <v>81592</v>
      </c>
      <c r="G9" s="15">
        <v>53580</v>
      </c>
      <c r="H9" s="15">
        <v>26851</v>
      </c>
      <c r="I9" s="15">
        <v>26729</v>
      </c>
      <c r="J9" s="20"/>
      <c r="K9" s="253"/>
      <c r="L9" s="253"/>
      <c r="M9" s="56"/>
      <c r="N9" s="56"/>
      <c r="O9" s="56"/>
      <c r="P9" s="56"/>
      <c r="Q9" s="55"/>
    </row>
    <row r="10" spans="2:17">
      <c r="B10" s="18" t="s">
        <v>58</v>
      </c>
      <c r="C10" s="10">
        <v>28012</v>
      </c>
      <c r="D10" s="10">
        <v>43638</v>
      </c>
      <c r="E10" s="10">
        <v>49166</v>
      </c>
      <c r="F10" s="12">
        <v>63153</v>
      </c>
      <c r="G10" s="15">
        <v>67009</v>
      </c>
      <c r="H10" s="15">
        <v>33931</v>
      </c>
      <c r="I10" s="15">
        <v>33078</v>
      </c>
      <c r="J10" s="11"/>
      <c r="K10" s="61"/>
      <c r="L10" s="57"/>
      <c r="M10" s="58"/>
      <c r="N10" s="59"/>
      <c r="O10" s="59"/>
      <c r="P10" s="59"/>
      <c r="Q10" s="55"/>
    </row>
    <row r="11" spans="2:17" ht="15" customHeight="1">
      <c r="B11" s="18" t="s">
        <v>60</v>
      </c>
      <c r="C11" s="63">
        <v>18311</v>
      </c>
      <c r="D11" s="63">
        <v>26378</v>
      </c>
      <c r="E11" s="63">
        <v>33037</v>
      </c>
      <c r="F11" s="12">
        <v>27679</v>
      </c>
      <c r="G11" s="15">
        <v>34803</v>
      </c>
      <c r="H11" s="15">
        <v>19441</v>
      </c>
      <c r="I11" s="15">
        <v>15362</v>
      </c>
      <c r="J11" s="11"/>
      <c r="K11" s="61"/>
      <c r="L11" s="57"/>
      <c r="M11" s="58"/>
      <c r="N11" s="59"/>
      <c r="O11" s="59"/>
      <c r="P11" s="59"/>
      <c r="Q11" s="55"/>
    </row>
    <row r="12" spans="2:17" ht="15.75" thickBot="1">
      <c r="B12" s="16" t="s">
        <v>19</v>
      </c>
      <c r="C12" s="64">
        <v>0</v>
      </c>
      <c r="D12" s="64">
        <v>0</v>
      </c>
      <c r="E12" s="64">
        <v>178</v>
      </c>
      <c r="F12" s="13">
        <v>752</v>
      </c>
      <c r="G12" s="19">
        <v>6938</v>
      </c>
      <c r="H12" s="19">
        <v>3547</v>
      </c>
      <c r="I12" s="19">
        <v>3391</v>
      </c>
      <c r="J12" s="11"/>
      <c r="K12" s="61"/>
      <c r="L12" s="57"/>
      <c r="M12" s="58"/>
      <c r="N12" s="59"/>
      <c r="O12" s="59"/>
      <c r="P12" s="59"/>
      <c r="Q12" s="55"/>
    </row>
    <row r="13" spans="2:17" ht="15" customHeight="1">
      <c r="B13" s="73" t="s">
        <v>1</v>
      </c>
      <c r="C13" s="74">
        <f>C8/C8</f>
        <v>1</v>
      </c>
      <c r="D13" s="74">
        <f>D8/D8</f>
        <v>1</v>
      </c>
      <c r="E13" s="74">
        <f t="shared" ref="E13:I13" si="0">E8/E8</f>
        <v>1</v>
      </c>
      <c r="F13" s="74">
        <f t="shared" si="0"/>
        <v>1</v>
      </c>
      <c r="G13" s="74">
        <f t="shared" si="0"/>
        <v>1</v>
      </c>
      <c r="H13" s="74">
        <f t="shared" si="0"/>
        <v>1</v>
      </c>
      <c r="I13" s="74">
        <f t="shared" si="0"/>
        <v>1</v>
      </c>
      <c r="J13" s="11"/>
      <c r="K13" s="61"/>
      <c r="L13" s="57"/>
      <c r="M13" s="58"/>
      <c r="N13" s="59"/>
      <c r="O13" s="59"/>
      <c r="P13" s="59"/>
      <c r="Q13" s="55"/>
    </row>
    <row r="14" spans="2:17" ht="14.25" customHeight="1">
      <c r="B14" s="18" t="s">
        <v>59</v>
      </c>
      <c r="C14" s="65">
        <f>C9/C8</f>
        <v>0.42881627620221946</v>
      </c>
      <c r="D14" s="65">
        <f t="shared" ref="D14:I14" si="1">D9/D8</f>
        <v>0.58349593109027742</v>
      </c>
      <c r="E14" s="65">
        <f t="shared" si="1"/>
        <v>0.56847574997249972</v>
      </c>
      <c r="F14" s="65">
        <f t="shared" si="1"/>
        <v>0.4711507368226544</v>
      </c>
      <c r="G14" s="65">
        <f>G9/G8</f>
        <v>0.33006837922749954</v>
      </c>
      <c r="H14" s="65">
        <f>H9/H8</f>
        <v>0.3205324101707055</v>
      </c>
      <c r="I14" s="65">
        <f t="shared" si="1"/>
        <v>0.34023676171079431</v>
      </c>
      <c r="J14" s="60"/>
      <c r="K14" s="61"/>
      <c r="L14" s="57"/>
      <c r="M14" s="58"/>
      <c r="N14" s="59"/>
      <c r="O14" s="59"/>
      <c r="P14" s="59"/>
      <c r="Q14" s="55"/>
    </row>
    <row r="15" spans="2:17" ht="14.25" customHeight="1">
      <c r="B15" s="18" t="s">
        <v>58</v>
      </c>
      <c r="C15" s="65">
        <f>C10/C8</f>
        <v>0.34540073982737363</v>
      </c>
      <c r="D15" s="65">
        <f t="shared" ref="D15:I15" si="2">D10/D8</f>
        <v>0.25958930186075285</v>
      </c>
      <c r="E15" s="65">
        <f t="shared" si="2"/>
        <v>0.25753901114155059</v>
      </c>
      <c r="F15" s="65">
        <f t="shared" si="2"/>
        <v>0.36467524368272741</v>
      </c>
      <c r="G15" s="65">
        <f t="shared" si="2"/>
        <v>0.41279492392040906</v>
      </c>
      <c r="H15" s="65">
        <f t="shared" si="2"/>
        <v>0.40504954040826069</v>
      </c>
      <c r="I15" s="65">
        <f t="shared" si="2"/>
        <v>0.42105397148676171</v>
      </c>
      <c r="J15" s="11"/>
      <c r="K15" s="61"/>
      <c r="L15" s="57"/>
      <c r="M15" s="58"/>
      <c r="N15" s="59"/>
      <c r="O15" s="59"/>
      <c r="P15" s="59"/>
      <c r="Q15" s="55"/>
    </row>
    <row r="16" spans="2:17" ht="14.25" customHeight="1">
      <c r="B16" s="18" t="s">
        <v>60</v>
      </c>
      <c r="C16" s="65">
        <f>C11/C8</f>
        <v>0.22578298397040691</v>
      </c>
      <c r="D16" s="65">
        <f t="shared" ref="D16:I16" si="3">D11/D8</f>
        <v>0.15691476704896967</v>
      </c>
      <c r="E16" s="65">
        <f t="shared" si="3"/>
        <v>0.17305284772166551</v>
      </c>
      <c r="F16" s="65">
        <f t="shared" si="3"/>
        <v>0.15983161639026194</v>
      </c>
      <c r="G16" s="65">
        <f t="shared" si="3"/>
        <v>0.21439659951949733</v>
      </c>
      <c r="H16" s="65">
        <f t="shared" si="3"/>
        <v>0.23207592216784051</v>
      </c>
      <c r="I16" s="65">
        <f t="shared" si="3"/>
        <v>0.1955448065173116</v>
      </c>
      <c r="J16" s="11"/>
      <c r="K16" s="61"/>
      <c r="L16" s="57"/>
      <c r="M16" s="58"/>
      <c r="N16" s="59"/>
      <c r="O16" s="59"/>
      <c r="P16" s="59"/>
      <c r="Q16" s="55"/>
    </row>
    <row r="17" spans="2:17" ht="14.25" customHeight="1">
      <c r="B17" s="17" t="s">
        <v>19</v>
      </c>
      <c r="C17" s="65">
        <f>C12/C8</f>
        <v>0</v>
      </c>
      <c r="D17" s="65">
        <f t="shared" ref="D17:I17" si="4">D12/D8</f>
        <v>0</v>
      </c>
      <c r="E17" s="65">
        <f t="shared" si="4"/>
        <v>9.3239116428418031E-4</v>
      </c>
      <c r="F17" s="65">
        <f t="shared" si="4"/>
        <v>4.3424031043562622E-3</v>
      </c>
      <c r="G17" s="65">
        <f t="shared" si="4"/>
        <v>4.2740097332594096E-2</v>
      </c>
      <c r="H17" s="65">
        <f t="shared" si="4"/>
        <v>4.2342127253193265E-2</v>
      </c>
      <c r="I17" s="65">
        <f t="shared" si="4"/>
        <v>4.3164460285132385E-2</v>
      </c>
      <c r="K17" s="61"/>
      <c r="L17" s="57"/>
      <c r="M17" s="58"/>
      <c r="N17" s="59"/>
      <c r="O17" s="59"/>
      <c r="P17" s="59"/>
      <c r="Q17" s="55"/>
    </row>
    <row r="18" spans="2:17">
      <c r="B18" s="207" t="s">
        <v>453</v>
      </c>
      <c r="C18" s="6"/>
      <c r="D18" s="6"/>
      <c r="E18" s="6"/>
      <c r="F18" s="6"/>
      <c r="G18" s="6"/>
      <c r="H18" s="6"/>
      <c r="I18" s="6"/>
      <c r="K18" s="61"/>
      <c r="L18" s="57"/>
      <c r="M18" s="58"/>
      <c r="N18" s="59"/>
      <c r="O18" s="59"/>
      <c r="P18" s="59"/>
      <c r="Q18" s="55"/>
    </row>
    <row r="19" spans="2:17">
      <c r="B19" t="s">
        <v>454</v>
      </c>
    </row>
    <row r="20" spans="2:17">
      <c r="B20" s="44"/>
    </row>
  </sheetData>
  <mergeCells count="7">
    <mergeCell ref="B3:G3"/>
    <mergeCell ref="K9:L9"/>
    <mergeCell ref="K5:M5"/>
    <mergeCell ref="B5:B6"/>
    <mergeCell ref="H5:H6"/>
    <mergeCell ref="I5:I6"/>
    <mergeCell ref="C5:G5"/>
  </mergeCells>
  <hyperlinks>
    <hyperlink ref="B1" location="INDICE!B15" display="Volver al índice" xr:uid="{00000000-0004-0000-0500-000000000000}"/>
  </hyperlink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-0.249977111117893"/>
  </sheetPr>
  <dimension ref="B1:J50"/>
  <sheetViews>
    <sheetView showGridLines="0" tabSelected="1" zoomScale="89" zoomScaleNormal="89" workbookViewId="0">
      <pane ySplit="1" topLeftCell="A2" activePane="bottomLeft" state="frozen"/>
      <selection activeCell="B6" sqref="B6:B8"/>
      <selection pane="bottomLeft" activeCell="B1" sqref="B1"/>
    </sheetView>
  </sheetViews>
  <sheetFormatPr baseColWidth="10" defaultRowHeight="15"/>
  <cols>
    <col min="1" max="1" width="5" customWidth="1"/>
    <col min="2" max="2" width="24.5703125" customWidth="1"/>
    <col min="3" max="3" width="11.7109375" customWidth="1"/>
    <col min="4" max="4" width="16" customWidth="1"/>
    <col min="5" max="5" width="13" customWidth="1"/>
    <col min="6" max="6" width="16.28515625" customWidth="1"/>
    <col min="7" max="7" width="15.85546875" customWidth="1"/>
    <col min="8" max="8" width="15" customWidth="1"/>
    <col min="9" max="9" width="16.7109375" customWidth="1"/>
    <col min="10" max="10" width="10.28515625" customWidth="1"/>
  </cols>
  <sheetData>
    <row r="1" spans="2:10" ht="15" customHeight="1">
      <c r="B1" s="220" t="s">
        <v>90</v>
      </c>
      <c r="G1" s="5"/>
      <c r="J1" s="135"/>
    </row>
    <row r="2" spans="2:10" ht="15" customHeight="1">
      <c r="B2" s="22" t="s">
        <v>82</v>
      </c>
      <c r="C2" s="23"/>
      <c r="D2" s="23"/>
      <c r="E2" s="23"/>
      <c r="F2" s="23"/>
      <c r="G2" s="23"/>
      <c r="H2" s="23"/>
      <c r="I2" s="23"/>
      <c r="J2" s="23"/>
    </row>
    <row r="3" spans="2:10" ht="15" customHeight="1">
      <c r="B3" s="23" t="s">
        <v>435</v>
      </c>
      <c r="C3" s="23"/>
      <c r="D3" s="23"/>
      <c r="E3" s="23"/>
      <c r="F3" s="23"/>
      <c r="G3" s="23"/>
      <c r="H3" s="23"/>
      <c r="I3" s="23"/>
      <c r="J3" s="23"/>
    </row>
    <row r="4" spans="2:10" ht="6" customHeight="1">
      <c r="B4" s="23"/>
      <c r="C4" s="23"/>
      <c r="D4" s="23"/>
      <c r="E4" s="23"/>
      <c r="F4" s="23"/>
      <c r="G4" s="23"/>
      <c r="H4" s="23"/>
      <c r="I4" s="23"/>
      <c r="J4" s="23"/>
    </row>
    <row r="5" spans="2:10" ht="23.25" customHeight="1">
      <c r="B5" s="259" t="s">
        <v>61</v>
      </c>
      <c r="C5" s="241" t="s">
        <v>83</v>
      </c>
      <c r="D5" s="260" t="s">
        <v>411</v>
      </c>
      <c r="E5" s="261"/>
      <c r="F5" s="261"/>
      <c r="G5" s="261"/>
      <c r="H5" s="261"/>
      <c r="I5" s="262"/>
    </row>
    <row r="6" spans="2:10" ht="28.5" customHeight="1">
      <c r="B6" s="259"/>
      <c r="C6" s="241"/>
      <c r="D6" s="210" t="s">
        <v>350</v>
      </c>
      <c r="E6" s="210" t="s">
        <v>346</v>
      </c>
      <c r="F6" s="210" t="s">
        <v>347</v>
      </c>
      <c r="G6" s="210" t="s">
        <v>348</v>
      </c>
      <c r="H6" s="210" t="s">
        <v>349</v>
      </c>
      <c r="I6" s="210" t="s">
        <v>433</v>
      </c>
    </row>
    <row r="7" spans="2:10" ht="6" customHeight="1">
      <c r="B7" s="179"/>
      <c r="C7" s="180"/>
      <c r="D7" s="179"/>
      <c r="E7" s="179"/>
      <c r="F7" s="162"/>
      <c r="G7" s="162"/>
      <c r="H7" s="23"/>
      <c r="I7" s="23"/>
    </row>
    <row r="8" spans="2:10">
      <c r="B8" s="211" t="s">
        <v>83</v>
      </c>
      <c r="C8" s="212">
        <v>156804</v>
      </c>
      <c r="D8" s="212">
        <v>33395</v>
      </c>
      <c r="E8" s="212">
        <v>29389</v>
      </c>
      <c r="F8" s="212">
        <v>31819</v>
      </c>
      <c r="G8" s="212">
        <v>36968</v>
      </c>
      <c r="H8" s="212">
        <v>8812</v>
      </c>
      <c r="I8" s="212">
        <v>16421</v>
      </c>
    </row>
    <row r="9" spans="2:10">
      <c r="B9" s="213" t="s">
        <v>58</v>
      </c>
      <c r="C9" s="214">
        <v>65035</v>
      </c>
      <c r="D9" s="214">
        <v>22224</v>
      </c>
      <c r="E9" s="214">
        <v>11609</v>
      </c>
      <c r="F9" s="214">
        <v>11186</v>
      </c>
      <c r="G9" s="214">
        <v>12640</v>
      </c>
      <c r="H9" s="214">
        <v>2449</v>
      </c>
      <c r="I9" s="214">
        <v>4927</v>
      </c>
    </row>
    <row r="10" spans="2:10">
      <c r="B10" s="213" t="s">
        <v>59</v>
      </c>
      <c r="C10" s="214">
        <v>52031</v>
      </c>
      <c r="D10" s="214">
        <v>3833</v>
      </c>
      <c r="E10" s="214">
        <v>11164</v>
      </c>
      <c r="F10" s="214">
        <v>11909</v>
      </c>
      <c r="G10" s="214">
        <v>15607</v>
      </c>
      <c r="H10" s="214">
        <v>3965</v>
      </c>
      <c r="I10" s="214">
        <v>5553</v>
      </c>
    </row>
    <row r="11" spans="2:10">
      <c r="B11" s="213" t="s">
        <v>62</v>
      </c>
      <c r="C11" s="214">
        <v>1619</v>
      </c>
      <c r="D11" s="214">
        <v>243</v>
      </c>
      <c r="E11" s="214">
        <v>308</v>
      </c>
      <c r="F11" s="214">
        <v>500</v>
      </c>
      <c r="G11" s="214">
        <v>393</v>
      </c>
      <c r="H11" s="214">
        <v>72</v>
      </c>
      <c r="I11" s="214">
        <v>103</v>
      </c>
      <c r="J11" t="s">
        <v>87</v>
      </c>
    </row>
    <row r="12" spans="2:10">
      <c r="B12" s="213" t="s">
        <v>63</v>
      </c>
      <c r="C12" s="214">
        <v>1803</v>
      </c>
      <c r="D12" s="214">
        <v>232</v>
      </c>
      <c r="E12" s="214">
        <v>176</v>
      </c>
      <c r="F12" s="214">
        <v>306</v>
      </c>
      <c r="G12" s="214">
        <v>526</v>
      </c>
      <c r="H12" s="214">
        <v>159</v>
      </c>
      <c r="I12" s="214">
        <v>404</v>
      </c>
    </row>
    <row r="13" spans="2:10">
      <c r="B13" s="213" t="s">
        <v>64</v>
      </c>
      <c r="C13" s="214">
        <v>2774</v>
      </c>
      <c r="D13" s="214">
        <v>175</v>
      </c>
      <c r="E13" s="214">
        <v>210</v>
      </c>
      <c r="F13" s="214">
        <v>569</v>
      </c>
      <c r="G13" s="214">
        <v>954</v>
      </c>
      <c r="H13" s="214">
        <v>258</v>
      </c>
      <c r="I13" s="214">
        <v>608</v>
      </c>
    </row>
    <row r="14" spans="2:10">
      <c r="B14" s="213" t="s">
        <v>441</v>
      </c>
      <c r="C14" s="214">
        <v>1674</v>
      </c>
      <c r="D14" s="214">
        <v>108</v>
      </c>
      <c r="E14" s="214">
        <v>170</v>
      </c>
      <c r="F14" s="214">
        <v>469</v>
      </c>
      <c r="G14" s="214">
        <v>514</v>
      </c>
      <c r="H14" s="214">
        <v>176</v>
      </c>
      <c r="I14" s="214">
        <v>237</v>
      </c>
    </row>
    <row r="15" spans="2:10">
      <c r="B15" s="213" t="s">
        <v>440</v>
      </c>
      <c r="C15" s="214">
        <v>1115</v>
      </c>
      <c r="D15" s="214">
        <v>91</v>
      </c>
      <c r="E15" s="214">
        <v>242</v>
      </c>
      <c r="F15" s="214">
        <v>378</v>
      </c>
      <c r="G15" s="214">
        <v>274</v>
      </c>
      <c r="H15" s="214">
        <v>43</v>
      </c>
      <c r="I15" s="214">
        <v>87</v>
      </c>
    </row>
    <row r="16" spans="2:10">
      <c r="B16" s="213" t="s">
        <v>439</v>
      </c>
      <c r="C16" s="214">
        <v>3653</v>
      </c>
      <c r="D16" s="214">
        <v>608</v>
      </c>
      <c r="E16" s="214">
        <v>968</v>
      </c>
      <c r="F16" s="214">
        <v>1301</v>
      </c>
      <c r="G16" s="214">
        <v>553</v>
      </c>
      <c r="H16" s="214">
        <v>98</v>
      </c>
      <c r="I16" s="214">
        <v>125</v>
      </c>
    </row>
    <row r="17" spans="2:10">
      <c r="B17" s="213" t="s">
        <v>65</v>
      </c>
      <c r="C17" s="214">
        <v>1530</v>
      </c>
      <c r="D17" s="214">
        <v>341</v>
      </c>
      <c r="E17" s="214">
        <v>509</v>
      </c>
      <c r="F17" s="214">
        <v>304</v>
      </c>
      <c r="G17" s="214">
        <v>200</v>
      </c>
      <c r="H17" s="214">
        <v>52</v>
      </c>
      <c r="I17" s="214">
        <v>124</v>
      </c>
    </row>
    <row r="18" spans="2:10">
      <c r="B18" s="213" t="s">
        <v>67</v>
      </c>
      <c r="C18" s="214">
        <v>3201</v>
      </c>
      <c r="D18" s="214">
        <v>496</v>
      </c>
      <c r="E18" s="214">
        <v>441</v>
      </c>
      <c r="F18" s="214">
        <v>588</v>
      </c>
      <c r="G18" s="214">
        <v>766</v>
      </c>
      <c r="H18" s="214">
        <v>285</v>
      </c>
      <c r="I18" s="214">
        <v>625</v>
      </c>
    </row>
    <row r="19" spans="2:10">
      <c r="B19" s="213" t="s">
        <v>68</v>
      </c>
      <c r="C19" s="214">
        <v>4245</v>
      </c>
      <c r="D19" s="214">
        <v>2438</v>
      </c>
      <c r="E19" s="214">
        <v>785</v>
      </c>
      <c r="F19" s="214">
        <v>229</v>
      </c>
      <c r="G19" s="214">
        <v>372</v>
      </c>
      <c r="H19" s="214">
        <v>115</v>
      </c>
      <c r="I19" s="214">
        <v>306</v>
      </c>
    </row>
    <row r="20" spans="2:10">
      <c r="B20" s="213" t="s">
        <v>89</v>
      </c>
      <c r="C20" s="214">
        <v>1427</v>
      </c>
      <c r="D20" s="214">
        <v>39</v>
      </c>
      <c r="E20" s="214">
        <v>86</v>
      </c>
      <c r="F20" s="214">
        <v>256</v>
      </c>
      <c r="G20" s="214">
        <v>484</v>
      </c>
      <c r="H20" s="214">
        <v>179</v>
      </c>
      <c r="I20" s="214">
        <v>383</v>
      </c>
    </row>
    <row r="21" spans="2:10">
      <c r="B21" s="213" t="s">
        <v>69</v>
      </c>
      <c r="C21" s="214">
        <v>1232</v>
      </c>
      <c r="D21" s="214">
        <v>56</v>
      </c>
      <c r="E21" s="214">
        <v>112</v>
      </c>
      <c r="F21" s="214">
        <v>78</v>
      </c>
      <c r="G21" s="214">
        <v>82</v>
      </c>
      <c r="H21" s="214">
        <v>73</v>
      </c>
      <c r="I21" s="214">
        <v>831</v>
      </c>
    </row>
    <row r="22" spans="2:10">
      <c r="B22" s="213" t="s">
        <v>70</v>
      </c>
      <c r="C22" s="214">
        <v>9003</v>
      </c>
      <c r="D22" s="214">
        <v>959</v>
      </c>
      <c r="E22" s="214">
        <v>1127</v>
      </c>
      <c r="F22" s="214">
        <v>2384</v>
      </c>
      <c r="G22" s="214">
        <v>2485</v>
      </c>
      <c r="H22" s="214">
        <v>588</v>
      </c>
      <c r="I22" s="214">
        <v>1460</v>
      </c>
    </row>
    <row r="23" spans="2:10">
      <c r="B23" s="215" t="s">
        <v>19</v>
      </c>
      <c r="C23" s="216">
        <v>6462</v>
      </c>
      <c r="D23" s="216">
        <v>1552</v>
      </c>
      <c r="E23" s="216">
        <v>1482</v>
      </c>
      <c r="F23" s="216">
        <v>1362</v>
      </c>
      <c r="G23" s="216">
        <v>1118</v>
      </c>
      <c r="H23" s="216">
        <v>300</v>
      </c>
      <c r="I23" s="216">
        <v>648</v>
      </c>
    </row>
    <row r="24" spans="2:10">
      <c r="B24" s="208" t="s">
        <v>451</v>
      </c>
    </row>
    <row r="25" spans="2:10">
      <c r="B25" s="217" t="s">
        <v>455</v>
      </c>
    </row>
    <row r="28" spans="2:10" hidden="1"/>
    <row r="29" spans="2:10" hidden="1">
      <c r="B29" s="263" t="s">
        <v>435</v>
      </c>
      <c r="C29" s="263"/>
      <c r="D29" s="263"/>
      <c r="E29" s="263"/>
      <c r="F29" s="263"/>
      <c r="G29" s="263"/>
      <c r="H29" s="263"/>
      <c r="I29" s="263"/>
      <c r="J29" s="136" t="s">
        <v>443</v>
      </c>
    </row>
    <row r="30" spans="2:10" hidden="1">
      <c r="B30" s="100"/>
      <c r="C30" s="100"/>
      <c r="D30" s="100"/>
      <c r="E30" s="100"/>
      <c r="F30" s="100"/>
      <c r="G30" s="100"/>
      <c r="H30" s="25"/>
      <c r="I30" s="25"/>
    </row>
    <row r="31" spans="2:10" hidden="1">
      <c r="B31" s="264" t="s">
        <v>61</v>
      </c>
      <c r="C31" s="265" t="s">
        <v>1</v>
      </c>
      <c r="D31" s="267" t="s">
        <v>383</v>
      </c>
      <c r="E31" s="268"/>
      <c r="F31" s="268"/>
      <c r="G31" s="268"/>
      <c r="H31" s="268"/>
      <c r="I31" s="269"/>
    </row>
    <row r="32" spans="2:10" ht="24" hidden="1" customHeight="1">
      <c r="B32" s="264"/>
      <c r="C32" s="266"/>
      <c r="D32" s="137" t="s">
        <v>437</v>
      </c>
      <c r="E32" s="137" t="s">
        <v>346</v>
      </c>
      <c r="F32" s="138" t="s">
        <v>347</v>
      </c>
      <c r="G32" s="138" t="s">
        <v>348</v>
      </c>
      <c r="H32" s="138" t="s">
        <v>349</v>
      </c>
      <c r="I32" s="138" t="s">
        <v>438</v>
      </c>
    </row>
    <row r="33" spans="2:9" hidden="1">
      <c r="B33" s="139"/>
      <c r="C33" s="139"/>
      <c r="D33" s="139"/>
      <c r="E33" s="139"/>
      <c r="F33" s="139"/>
      <c r="G33" s="139"/>
      <c r="H33" s="25"/>
      <c r="I33" s="25"/>
    </row>
    <row r="34" spans="2:9" hidden="1">
      <c r="B34" s="140" t="s">
        <v>1</v>
      </c>
      <c r="C34" s="141">
        <v>156804</v>
      </c>
      <c r="D34" s="141">
        <v>33395</v>
      </c>
      <c r="E34" s="141">
        <v>29389</v>
      </c>
      <c r="F34" s="141">
        <v>31819</v>
      </c>
      <c r="G34" s="141">
        <v>36968</v>
      </c>
      <c r="H34" s="142">
        <v>8812</v>
      </c>
      <c r="I34" s="142">
        <v>16421</v>
      </c>
    </row>
    <row r="35" spans="2:9" hidden="1">
      <c r="B35" s="30" t="s">
        <v>58</v>
      </c>
      <c r="C35" s="124">
        <v>65035</v>
      </c>
      <c r="D35" s="124">
        <v>22224</v>
      </c>
      <c r="E35" s="124">
        <v>11609</v>
      </c>
      <c r="F35" s="124">
        <v>11186</v>
      </c>
      <c r="G35" s="124">
        <v>12640</v>
      </c>
      <c r="H35" s="46">
        <v>2449</v>
      </c>
      <c r="I35" s="46">
        <v>4927</v>
      </c>
    </row>
    <row r="36" spans="2:9" hidden="1">
      <c r="B36" s="30" t="s">
        <v>59</v>
      </c>
      <c r="C36" s="124">
        <v>52031</v>
      </c>
      <c r="D36" s="124">
        <v>3833</v>
      </c>
      <c r="E36" s="124">
        <v>11164</v>
      </c>
      <c r="F36" s="124">
        <v>11909</v>
      </c>
      <c r="G36" s="124">
        <v>15607</v>
      </c>
      <c r="H36" s="46">
        <v>3965</v>
      </c>
      <c r="I36" s="46">
        <v>5553</v>
      </c>
    </row>
    <row r="37" spans="2:9" hidden="1">
      <c r="B37" s="30" t="s">
        <v>72</v>
      </c>
      <c r="C37" s="124">
        <v>4245</v>
      </c>
      <c r="D37" s="124">
        <v>2438</v>
      </c>
      <c r="E37" s="124">
        <v>785</v>
      </c>
      <c r="F37" s="124">
        <v>229</v>
      </c>
      <c r="G37" s="124">
        <v>372</v>
      </c>
      <c r="H37" s="46">
        <v>115</v>
      </c>
      <c r="I37" s="46">
        <v>306</v>
      </c>
    </row>
    <row r="38" spans="2:9" hidden="1">
      <c r="B38" s="30" t="s">
        <v>439</v>
      </c>
      <c r="C38" s="124">
        <v>3653</v>
      </c>
      <c r="D38" s="124">
        <v>608</v>
      </c>
      <c r="E38" s="124">
        <v>968</v>
      </c>
      <c r="F38" s="124">
        <v>1301</v>
      </c>
      <c r="G38" s="124">
        <v>553</v>
      </c>
      <c r="H38" s="46">
        <v>98</v>
      </c>
      <c r="I38" s="46">
        <v>125</v>
      </c>
    </row>
    <row r="39" spans="2:9" hidden="1">
      <c r="B39" s="30" t="s">
        <v>71</v>
      </c>
      <c r="C39" s="124">
        <v>3201</v>
      </c>
      <c r="D39" s="124">
        <v>496</v>
      </c>
      <c r="E39" s="124">
        <v>441</v>
      </c>
      <c r="F39" s="124">
        <v>588</v>
      </c>
      <c r="G39" s="124">
        <v>766</v>
      </c>
      <c r="H39" s="46">
        <v>285</v>
      </c>
      <c r="I39" s="46">
        <v>625</v>
      </c>
    </row>
    <row r="40" spans="2:9" hidden="1">
      <c r="B40" s="30" t="s">
        <v>64</v>
      </c>
      <c r="C40" s="124">
        <v>2774</v>
      </c>
      <c r="D40" s="124">
        <v>175</v>
      </c>
      <c r="E40" s="124">
        <v>210</v>
      </c>
      <c r="F40" s="124">
        <v>569</v>
      </c>
      <c r="G40" s="124">
        <v>954</v>
      </c>
      <c r="H40" s="46">
        <v>258</v>
      </c>
      <c r="I40" s="46">
        <v>608</v>
      </c>
    </row>
    <row r="41" spans="2:9" hidden="1">
      <c r="B41" s="30" t="s">
        <v>63</v>
      </c>
      <c r="C41" s="124">
        <v>1803</v>
      </c>
      <c r="D41" s="124">
        <v>232</v>
      </c>
      <c r="E41" s="124">
        <v>176</v>
      </c>
      <c r="F41" s="124">
        <v>306</v>
      </c>
      <c r="G41" s="124">
        <v>526</v>
      </c>
      <c r="H41" s="46">
        <v>159</v>
      </c>
      <c r="I41" s="46">
        <v>404</v>
      </c>
    </row>
    <row r="42" spans="2:9" hidden="1">
      <c r="B42" s="30" t="s">
        <v>441</v>
      </c>
      <c r="C42" s="124">
        <v>1674</v>
      </c>
      <c r="D42" s="124">
        <v>108</v>
      </c>
      <c r="E42" s="124">
        <v>170</v>
      </c>
      <c r="F42" s="124">
        <v>469</v>
      </c>
      <c r="G42" s="124">
        <v>514</v>
      </c>
      <c r="H42" s="46">
        <v>176</v>
      </c>
      <c r="I42" s="46">
        <v>237</v>
      </c>
    </row>
    <row r="43" spans="2:9" hidden="1">
      <c r="B43" s="30" t="s">
        <v>62</v>
      </c>
      <c r="C43" s="124">
        <v>1619</v>
      </c>
      <c r="D43" s="124">
        <v>243</v>
      </c>
      <c r="E43" s="124">
        <v>308</v>
      </c>
      <c r="F43" s="124">
        <v>500</v>
      </c>
      <c r="G43" s="124">
        <v>393</v>
      </c>
      <c r="H43" s="46">
        <v>72</v>
      </c>
      <c r="I43" s="46">
        <v>103</v>
      </c>
    </row>
    <row r="44" spans="2:9" hidden="1">
      <c r="B44" s="30" t="s">
        <v>65</v>
      </c>
      <c r="C44" s="124">
        <v>1530</v>
      </c>
      <c r="D44" s="124">
        <v>341</v>
      </c>
      <c r="E44" s="124">
        <v>509</v>
      </c>
      <c r="F44" s="124">
        <v>304</v>
      </c>
      <c r="G44" s="124">
        <v>200</v>
      </c>
      <c r="H44" s="46">
        <v>52</v>
      </c>
      <c r="I44" s="46">
        <v>124</v>
      </c>
    </row>
    <row r="45" spans="2:9" hidden="1">
      <c r="B45" s="30" t="s">
        <v>442</v>
      </c>
      <c r="C45" s="124">
        <v>1427</v>
      </c>
      <c r="D45" s="124">
        <v>39</v>
      </c>
      <c r="E45" s="124">
        <v>86</v>
      </c>
      <c r="F45" s="124">
        <v>256</v>
      </c>
      <c r="G45" s="124">
        <v>484</v>
      </c>
      <c r="H45" s="46">
        <v>179</v>
      </c>
      <c r="I45" s="46">
        <v>383</v>
      </c>
    </row>
    <row r="46" spans="2:9" hidden="1">
      <c r="B46" s="30" t="s">
        <v>69</v>
      </c>
      <c r="C46" s="124">
        <v>1232</v>
      </c>
      <c r="D46" s="124">
        <v>56</v>
      </c>
      <c r="E46" s="124">
        <v>112</v>
      </c>
      <c r="F46" s="124">
        <v>78</v>
      </c>
      <c r="G46" s="124">
        <v>82</v>
      </c>
      <c r="H46" s="46">
        <v>73</v>
      </c>
      <c r="I46" s="46">
        <v>831</v>
      </c>
    </row>
    <row r="47" spans="2:9" hidden="1">
      <c r="B47" s="30" t="s">
        <v>440</v>
      </c>
      <c r="C47" s="124">
        <v>1115</v>
      </c>
      <c r="D47" s="124">
        <v>91</v>
      </c>
      <c r="E47" s="124">
        <v>242</v>
      </c>
      <c r="F47" s="124">
        <v>378</v>
      </c>
      <c r="G47" s="124">
        <v>274</v>
      </c>
      <c r="H47" s="46">
        <v>43</v>
      </c>
      <c r="I47" s="46">
        <v>87</v>
      </c>
    </row>
    <row r="48" spans="2:9" hidden="1">
      <c r="B48" s="30" t="s">
        <v>70</v>
      </c>
      <c r="C48" s="124">
        <v>9003</v>
      </c>
      <c r="D48" s="124">
        <v>959</v>
      </c>
      <c r="E48" s="124">
        <v>1127</v>
      </c>
      <c r="F48" s="124">
        <v>2384</v>
      </c>
      <c r="G48" s="124">
        <v>2485</v>
      </c>
      <c r="H48" s="46">
        <v>588</v>
      </c>
      <c r="I48" s="46">
        <v>1460</v>
      </c>
    </row>
    <row r="49" spans="2:9" hidden="1">
      <c r="B49" s="30" t="s">
        <v>73</v>
      </c>
      <c r="C49" s="124">
        <v>6462</v>
      </c>
      <c r="D49" s="124">
        <v>1552</v>
      </c>
      <c r="E49" s="124">
        <v>1482</v>
      </c>
      <c r="F49" s="124">
        <v>1362</v>
      </c>
      <c r="G49" s="124">
        <v>1118</v>
      </c>
      <c r="H49" s="46">
        <v>300</v>
      </c>
      <c r="I49" s="46">
        <v>648</v>
      </c>
    </row>
    <row r="50" spans="2:9" hidden="1">
      <c r="B50" s="34" t="s">
        <v>75</v>
      </c>
      <c r="C50" s="143"/>
      <c r="D50" s="143"/>
      <c r="E50" s="143"/>
      <c r="F50" s="143"/>
      <c r="G50" s="143"/>
      <c r="H50" s="143"/>
      <c r="I50" s="143"/>
    </row>
  </sheetData>
  <sortState xmlns:xlrd2="http://schemas.microsoft.com/office/spreadsheetml/2017/richdata2" ref="B35:I47">
    <sortCondition descending="1" ref="C35:C47"/>
  </sortState>
  <mergeCells count="7">
    <mergeCell ref="B5:B6"/>
    <mergeCell ref="C5:C6"/>
    <mergeCell ref="D5:I5"/>
    <mergeCell ref="B29:I29"/>
    <mergeCell ref="B31:B32"/>
    <mergeCell ref="C31:C32"/>
    <mergeCell ref="D31:I31"/>
  </mergeCells>
  <hyperlinks>
    <hyperlink ref="B1" location="INDICE!B16" display="Volver al índice" xr:uid="{00000000-0004-0000-0600-000000000000}"/>
  </hyperlink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-0.249977111117893"/>
  </sheetPr>
  <dimension ref="B1:G12"/>
  <sheetViews>
    <sheetView showGridLines="0" zoomScale="90" zoomScaleNormal="90" workbookViewId="0">
      <pane ySplit="1" topLeftCell="A2" activePane="bottomLeft" state="frozen"/>
      <selection activeCell="E29" sqref="E29"/>
      <selection pane="bottomLeft" activeCell="C6" sqref="C6"/>
    </sheetView>
  </sheetViews>
  <sheetFormatPr baseColWidth="10" defaultRowHeight="15"/>
  <cols>
    <col min="1" max="1" width="3.7109375" customWidth="1"/>
    <col min="2" max="2" width="42.7109375" customWidth="1"/>
    <col min="3" max="7" width="14.7109375" customWidth="1"/>
  </cols>
  <sheetData>
    <row r="1" spans="2:7" ht="15" customHeight="1">
      <c r="B1" s="220" t="s">
        <v>90</v>
      </c>
      <c r="D1" s="5"/>
    </row>
    <row r="2" spans="2:7" s="23" customFormat="1" ht="15" customHeight="1">
      <c r="B2" s="22" t="s">
        <v>384</v>
      </c>
      <c r="C2" s="22"/>
    </row>
    <row r="3" spans="2:7" s="23" customFormat="1" ht="15" customHeight="1">
      <c r="B3" s="223" t="s">
        <v>446</v>
      </c>
      <c r="C3" s="223"/>
      <c r="D3" s="223"/>
    </row>
    <row r="4" spans="2:7" s="23" customFormat="1" ht="15" customHeight="1">
      <c r="B4" s="223"/>
      <c r="C4" s="223"/>
      <c r="D4" s="223"/>
    </row>
    <row r="5" spans="2:7" s="22" customFormat="1" ht="6" customHeight="1">
      <c r="B5" s="105"/>
      <c r="C5" s="106"/>
      <c r="D5" s="107"/>
      <c r="E5" s="107"/>
      <c r="F5" s="108"/>
      <c r="G5" s="107"/>
    </row>
    <row r="6" spans="2:7" s="22" customFormat="1" ht="30.75" customHeight="1">
      <c r="B6" s="109" t="s">
        <v>0</v>
      </c>
      <c r="C6" s="110" t="s">
        <v>1</v>
      </c>
      <c r="D6" s="107"/>
    </row>
    <row r="7" spans="2:7" s="22" customFormat="1">
      <c r="B7" s="111" t="s">
        <v>1</v>
      </c>
      <c r="C7" s="112">
        <v>442841</v>
      </c>
      <c r="D7" s="132"/>
      <c r="E7" s="133"/>
    </row>
    <row r="8" spans="2:7" s="22" customFormat="1">
      <c r="B8" s="113" t="s">
        <v>385</v>
      </c>
      <c r="C8" s="45">
        <v>303874</v>
      </c>
      <c r="D8" s="132"/>
      <c r="E8" s="133"/>
    </row>
    <row r="9" spans="2:7" s="22" customFormat="1">
      <c r="B9" s="113" t="s">
        <v>386</v>
      </c>
      <c r="C9" s="45">
        <v>98255</v>
      </c>
      <c r="D9" s="132"/>
      <c r="E9" s="133"/>
    </row>
    <row r="10" spans="2:7" s="22" customFormat="1">
      <c r="B10" s="113" t="s">
        <v>387</v>
      </c>
      <c r="C10" s="45">
        <v>19437</v>
      </c>
      <c r="D10" s="132"/>
      <c r="E10" s="133"/>
    </row>
    <row r="11" spans="2:7" s="22" customFormat="1">
      <c r="B11" s="114" t="s">
        <v>19</v>
      </c>
      <c r="C11" s="115">
        <v>21275</v>
      </c>
      <c r="D11" s="132"/>
      <c r="E11" s="133"/>
    </row>
    <row r="12" spans="2:7" s="22" customFormat="1">
      <c r="B12" s="164" t="s">
        <v>449</v>
      </c>
      <c r="C12" s="106"/>
      <c r="D12" s="107"/>
      <c r="E12" s="107"/>
      <c r="F12" s="108"/>
      <c r="G12" s="107"/>
    </row>
  </sheetData>
  <hyperlinks>
    <hyperlink ref="B1" location="INDICE!B17" display="Volver al índice" xr:uid="{00000000-0004-0000-0700-000000000000}"/>
  </hyperlink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 tint="-0.249977111117893"/>
  </sheetPr>
  <dimension ref="A1:U63"/>
  <sheetViews>
    <sheetView showGridLines="0" zoomScale="90" zoomScaleNormal="90" workbookViewId="0">
      <selection activeCell="E24" sqref="E24"/>
    </sheetView>
  </sheetViews>
  <sheetFormatPr baseColWidth="10" defaultRowHeight="14.25"/>
  <cols>
    <col min="1" max="1" width="3.7109375" style="23" customWidth="1"/>
    <col min="2" max="2" width="42.7109375" style="23" customWidth="1"/>
    <col min="3" max="5" width="14.7109375" style="23" customWidth="1"/>
    <col min="6" max="16384" width="11.42578125" style="23"/>
  </cols>
  <sheetData>
    <row r="1" spans="1:21" ht="15" customHeight="1">
      <c r="B1" s="220" t="s">
        <v>90</v>
      </c>
      <c r="C1" s="5"/>
    </row>
    <row r="2" spans="1:21" ht="15" customHeight="1">
      <c r="B2" s="22" t="s">
        <v>412</v>
      </c>
    </row>
    <row r="3" spans="1:21" ht="15" customHeight="1">
      <c r="B3" s="223" t="s">
        <v>482</v>
      </c>
      <c r="C3" s="223"/>
      <c r="D3" s="223"/>
    </row>
    <row r="4" spans="1:21" s="116" customFormat="1" ht="15" customHeight="1">
      <c r="A4" s="35"/>
      <c r="B4" s="223"/>
      <c r="C4" s="223"/>
      <c r="D4" s="224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</row>
    <row r="5" spans="1:21" ht="30.75" customHeight="1">
      <c r="B5" s="117" t="s">
        <v>53</v>
      </c>
      <c r="C5" s="118" t="s">
        <v>1</v>
      </c>
      <c r="D5" s="119"/>
    </row>
    <row r="6" spans="1:21" ht="6" customHeight="1">
      <c r="B6" s="82"/>
      <c r="C6" s="82"/>
      <c r="D6" s="119"/>
    </row>
    <row r="7" spans="1:21" ht="17.100000000000001" customHeight="1">
      <c r="B7" s="120" t="s">
        <v>407</v>
      </c>
      <c r="C7" s="121">
        <v>334385</v>
      </c>
      <c r="D7" s="119"/>
    </row>
    <row r="8" spans="1:21" ht="17.100000000000001" customHeight="1">
      <c r="B8" s="120" t="s">
        <v>54</v>
      </c>
      <c r="C8" s="45">
        <v>28891</v>
      </c>
      <c r="D8" s="119"/>
    </row>
    <row r="9" spans="1:21" ht="17.100000000000001" customHeight="1">
      <c r="B9" s="120" t="s">
        <v>55</v>
      </c>
      <c r="C9" s="45">
        <v>53239</v>
      </c>
      <c r="D9" s="119"/>
    </row>
    <row r="10" spans="1:21" ht="17.100000000000001" customHeight="1">
      <c r="B10" s="120" t="s">
        <v>56</v>
      </c>
      <c r="C10" s="121">
        <f>+C8-C9</f>
        <v>-24348</v>
      </c>
      <c r="D10" s="119"/>
    </row>
    <row r="11" spans="1:21" ht="17.100000000000001" customHeight="1">
      <c r="B11" s="120" t="s">
        <v>353</v>
      </c>
      <c r="C11" s="121">
        <v>387993</v>
      </c>
      <c r="D11" s="119"/>
    </row>
    <row r="12" spans="1:21" ht="17.100000000000001" customHeight="1">
      <c r="B12" s="122" t="s">
        <v>354</v>
      </c>
      <c r="C12" s="123">
        <v>364699</v>
      </c>
      <c r="D12" s="119"/>
    </row>
    <row r="13" spans="1:21">
      <c r="B13" s="207" t="s">
        <v>457</v>
      </c>
      <c r="C13" s="124"/>
      <c r="D13" s="17"/>
      <c r="E13" s="119"/>
    </row>
    <row r="14" spans="1:21">
      <c r="B14" s="8"/>
      <c r="C14" s="93"/>
      <c r="D14" s="49"/>
      <c r="E14" s="46"/>
    </row>
    <row r="15" spans="1:21">
      <c r="B15" s="8"/>
      <c r="C15" s="93"/>
      <c r="D15" s="49"/>
      <c r="E15" s="46"/>
    </row>
    <row r="16" spans="1:21">
      <c r="B16" s="8"/>
      <c r="C16" s="93"/>
      <c r="D16" s="49"/>
      <c r="E16" s="46"/>
    </row>
    <row r="17" spans="2:5">
      <c r="B17" s="8"/>
      <c r="C17" s="93"/>
      <c r="D17" s="49"/>
      <c r="E17" s="46"/>
    </row>
    <row r="18" spans="2:5">
      <c r="B18" s="8"/>
      <c r="C18" s="93"/>
      <c r="D18" s="49"/>
      <c r="E18" s="46"/>
    </row>
    <row r="19" spans="2:5">
      <c r="B19" s="8"/>
      <c r="C19" s="93"/>
      <c r="D19" s="49"/>
      <c r="E19" s="46"/>
    </row>
    <row r="20" spans="2:5">
      <c r="B20" s="8"/>
      <c r="C20" s="93"/>
      <c r="D20" s="49"/>
      <c r="E20" s="46"/>
    </row>
    <row r="21" spans="2:5">
      <c r="B21" s="8"/>
      <c r="C21" s="93"/>
      <c r="D21" s="49"/>
      <c r="E21" s="46"/>
    </row>
    <row r="22" spans="2:5">
      <c r="B22" s="8"/>
      <c r="C22" s="93"/>
      <c r="D22" s="49"/>
      <c r="E22" s="46"/>
    </row>
    <row r="23" spans="2:5">
      <c r="B23" s="8"/>
      <c r="C23" s="93"/>
      <c r="D23" s="49"/>
      <c r="E23" s="46"/>
    </row>
    <row r="24" spans="2:5">
      <c r="B24" s="8"/>
      <c r="C24" s="93"/>
      <c r="D24" s="49"/>
      <c r="E24" s="46"/>
    </row>
    <row r="25" spans="2:5">
      <c r="B25" s="8"/>
      <c r="C25" s="93"/>
      <c r="D25" s="49"/>
      <c r="E25" s="46"/>
    </row>
    <row r="26" spans="2:5">
      <c r="B26" s="8"/>
      <c r="C26" s="93"/>
      <c r="D26" s="49"/>
      <c r="E26" s="46"/>
    </row>
    <row r="27" spans="2:5">
      <c r="B27" s="8"/>
      <c r="C27" s="93"/>
      <c r="D27" s="49"/>
      <c r="E27" s="46"/>
    </row>
    <row r="28" spans="2:5">
      <c r="B28" s="8"/>
      <c r="C28" s="93"/>
      <c r="D28" s="49"/>
      <c r="E28" s="46"/>
    </row>
    <row r="29" spans="2:5">
      <c r="B29" s="8"/>
      <c r="C29" s="93"/>
      <c r="D29" s="49"/>
      <c r="E29" s="46"/>
    </row>
    <row r="30" spans="2:5">
      <c r="B30" s="8"/>
      <c r="C30" s="93"/>
      <c r="D30" s="49"/>
      <c r="E30" s="46"/>
    </row>
    <row r="31" spans="2:5">
      <c r="B31" s="8"/>
      <c r="C31" s="93"/>
      <c r="D31" s="49"/>
      <c r="E31" s="46"/>
    </row>
    <row r="32" spans="2:5">
      <c r="B32" s="8"/>
      <c r="C32" s="93"/>
      <c r="D32" s="49"/>
      <c r="E32" s="46"/>
    </row>
    <row r="33" spans="2:5">
      <c r="B33" s="8"/>
      <c r="C33" s="93"/>
      <c r="D33" s="49"/>
      <c r="E33" s="46"/>
    </row>
    <row r="34" spans="2:5">
      <c r="B34" s="8"/>
      <c r="C34" s="93"/>
      <c r="D34" s="49"/>
      <c r="E34" s="46"/>
    </row>
    <row r="35" spans="2:5">
      <c r="B35" s="8"/>
      <c r="C35" s="93"/>
      <c r="D35" s="49"/>
      <c r="E35" s="46"/>
    </row>
    <row r="36" spans="2:5">
      <c r="B36" s="8"/>
      <c r="C36" s="93"/>
      <c r="D36" s="49"/>
      <c r="E36" s="46"/>
    </row>
    <row r="37" spans="2:5">
      <c r="B37" s="8"/>
      <c r="C37" s="93"/>
      <c r="D37" s="49"/>
      <c r="E37" s="46"/>
    </row>
    <row r="38" spans="2:5">
      <c r="B38" s="8"/>
      <c r="C38" s="93"/>
      <c r="D38" s="49"/>
      <c r="E38" s="46"/>
    </row>
    <row r="39" spans="2:5">
      <c r="B39" s="8"/>
      <c r="C39" s="93"/>
      <c r="D39" s="49"/>
      <c r="E39" s="46"/>
    </row>
    <row r="40" spans="2:5">
      <c r="B40" s="8"/>
      <c r="C40" s="93"/>
      <c r="D40" s="49"/>
      <c r="E40" s="46"/>
    </row>
    <row r="41" spans="2:5">
      <c r="B41" s="8"/>
      <c r="C41" s="93"/>
      <c r="D41" s="49"/>
      <c r="E41" s="46"/>
    </row>
    <row r="42" spans="2:5">
      <c r="B42" s="8"/>
      <c r="C42" s="93"/>
      <c r="D42" s="49"/>
      <c r="E42" s="46"/>
    </row>
    <row r="43" spans="2:5">
      <c r="B43" s="8"/>
      <c r="C43" s="93"/>
      <c r="D43" s="49"/>
      <c r="E43" s="46"/>
    </row>
    <row r="44" spans="2:5">
      <c r="B44" s="8"/>
      <c r="C44" s="93"/>
      <c r="D44" s="49"/>
      <c r="E44" s="46"/>
    </row>
    <row r="45" spans="2:5">
      <c r="B45" s="8"/>
      <c r="C45" s="93"/>
      <c r="D45" s="49"/>
      <c r="E45" s="46"/>
    </row>
    <row r="46" spans="2:5">
      <c r="B46" s="8"/>
      <c r="C46" s="93"/>
      <c r="D46" s="49"/>
      <c r="E46" s="46"/>
    </row>
    <row r="47" spans="2:5">
      <c r="B47" s="8"/>
      <c r="C47" s="93"/>
      <c r="D47" s="49"/>
      <c r="E47" s="46"/>
    </row>
    <row r="48" spans="2:5">
      <c r="B48" s="8"/>
      <c r="C48" s="93"/>
      <c r="D48" s="49"/>
      <c r="E48" s="46"/>
    </row>
    <row r="49" spans="2:5">
      <c r="B49" s="8"/>
      <c r="C49" s="93"/>
      <c r="D49" s="49"/>
      <c r="E49" s="46"/>
    </row>
    <row r="50" spans="2:5">
      <c r="B50" s="8"/>
      <c r="C50" s="93"/>
      <c r="D50" s="49"/>
      <c r="E50" s="46"/>
    </row>
    <row r="51" spans="2:5">
      <c r="B51" s="8"/>
      <c r="C51" s="93"/>
      <c r="D51" s="49"/>
      <c r="E51" s="46"/>
    </row>
    <row r="52" spans="2:5">
      <c r="B52" s="8"/>
      <c r="C52" s="93"/>
      <c r="D52" s="49"/>
      <c r="E52" s="46"/>
    </row>
    <row r="53" spans="2:5">
      <c r="B53" s="8"/>
      <c r="C53" s="93"/>
      <c r="D53" s="49"/>
      <c r="E53" s="46"/>
    </row>
    <row r="54" spans="2:5">
      <c r="B54" s="8"/>
      <c r="C54" s="93"/>
      <c r="D54" s="49"/>
      <c r="E54" s="46"/>
    </row>
    <row r="55" spans="2:5">
      <c r="B55" s="8"/>
      <c r="C55" s="93"/>
      <c r="D55" s="49"/>
      <c r="E55" s="46"/>
    </row>
    <row r="56" spans="2:5">
      <c r="B56" s="8"/>
      <c r="C56" s="93"/>
      <c r="D56" s="49"/>
      <c r="E56" s="46"/>
    </row>
    <row r="57" spans="2:5">
      <c r="B57" s="8"/>
      <c r="C57" s="93"/>
      <c r="D57" s="49"/>
      <c r="E57" s="46"/>
    </row>
    <row r="58" spans="2:5">
      <c r="B58" s="8"/>
      <c r="C58" s="93"/>
      <c r="D58" s="49"/>
      <c r="E58" s="46"/>
    </row>
    <row r="59" spans="2:5">
      <c r="B59" s="8"/>
      <c r="C59" s="93"/>
      <c r="D59" s="49"/>
      <c r="E59" s="46"/>
    </row>
    <row r="60" spans="2:5">
      <c r="B60" s="8"/>
      <c r="C60" s="93"/>
      <c r="D60" s="49"/>
      <c r="E60" s="46"/>
    </row>
    <row r="61" spans="2:5">
      <c r="B61" s="8"/>
      <c r="C61" s="93"/>
      <c r="D61" s="49"/>
      <c r="E61" s="46"/>
    </row>
    <row r="62" spans="2:5">
      <c r="B62" s="8"/>
      <c r="C62" s="93"/>
      <c r="D62" s="49"/>
      <c r="E62" s="46"/>
    </row>
    <row r="63" spans="2:5">
      <c r="B63" s="8"/>
      <c r="C63" s="93"/>
      <c r="D63" s="49"/>
      <c r="E63" s="46"/>
    </row>
  </sheetData>
  <hyperlinks>
    <hyperlink ref="B1" location="INDICE!B18" display="Volver al índice" xr:uid="{00000000-0004-0000-0800-000000000000}"/>
  </hyperlink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43</vt:i4>
      </vt:variant>
    </vt:vector>
  </HeadingPairs>
  <TitlesOfParts>
    <vt:vector size="43" baseType="lpstr">
      <vt:lpstr>INDICE</vt:lpstr>
      <vt:lpstr>Cuadro 1</vt:lpstr>
      <vt:lpstr>Cuadro 2</vt:lpstr>
      <vt:lpstr>Cuadro 3</vt:lpstr>
      <vt:lpstr>Cuadro 4</vt:lpstr>
      <vt:lpstr>Cuadro5 </vt:lpstr>
      <vt:lpstr>Cuadro 6</vt:lpstr>
      <vt:lpstr>Cuadro 7.1</vt:lpstr>
      <vt:lpstr>Cuadro 7.2</vt:lpstr>
      <vt:lpstr>Cuadro 8.1</vt:lpstr>
      <vt:lpstr>Cuadro 8.2</vt:lpstr>
      <vt:lpstr>Cuadro 9.1</vt:lpstr>
      <vt:lpstr>Cuadro 9.2</vt:lpstr>
      <vt:lpstr>Cuadro 10.1</vt:lpstr>
      <vt:lpstr>Cuadro 10.2</vt:lpstr>
      <vt:lpstr>Cuadro 11.1</vt:lpstr>
      <vt:lpstr>Cuadro 11.2</vt:lpstr>
      <vt:lpstr>Cuadro 12.1</vt:lpstr>
      <vt:lpstr>Cuadro 12.2</vt:lpstr>
      <vt:lpstr>Cuadro 13.1</vt:lpstr>
      <vt:lpstr>Cuadro 13.2</vt:lpstr>
      <vt:lpstr>Cuadro 14.1</vt:lpstr>
      <vt:lpstr>Cuadro 14.2</vt:lpstr>
      <vt:lpstr>Cuadro 15.1</vt:lpstr>
      <vt:lpstr>Cuadro 15.2</vt:lpstr>
      <vt:lpstr>Cuadro 16.1</vt:lpstr>
      <vt:lpstr>Cuadro 16.2</vt:lpstr>
      <vt:lpstr>Cuadro 17.1</vt:lpstr>
      <vt:lpstr>Cuadro 17.2</vt:lpstr>
      <vt:lpstr>Cuadro 18.1</vt:lpstr>
      <vt:lpstr>Cuadro 18.2</vt:lpstr>
      <vt:lpstr>Cuadro 19.1</vt:lpstr>
      <vt:lpstr>Cuadro 19.2</vt:lpstr>
      <vt:lpstr>Cuadro 20.1</vt:lpstr>
      <vt:lpstr>Cuadro 20.2</vt:lpstr>
      <vt:lpstr>Cuadro 21.1</vt:lpstr>
      <vt:lpstr>Cuadro 21.2</vt:lpstr>
      <vt:lpstr>Cuadro 22.1</vt:lpstr>
      <vt:lpstr>Cuadro 22.2</vt:lpstr>
      <vt:lpstr>Cuadro 23.1</vt:lpstr>
      <vt:lpstr>Cuadro 23.2</vt:lpstr>
      <vt:lpstr>Cuadro 24.1</vt:lpstr>
      <vt:lpstr>Cuadro 24.2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Noemí García González</dc:creator>
  <cp:lastModifiedBy>Nelly Aurora Ullón Gamarra</cp:lastModifiedBy>
  <dcterms:created xsi:type="dcterms:W3CDTF">2024-07-08T12:56:37Z</dcterms:created>
  <dcterms:modified xsi:type="dcterms:W3CDTF">2025-07-21T12:12:37Z</dcterms:modified>
</cp:coreProperties>
</file>